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ÚD NR 2026 - Zveřejnění na ÚD a WEB\"/>
    </mc:Choice>
  </mc:AlternateContent>
  <xr:revisionPtr revIDLastSave="0" documentId="13_ncr:1_{86E81FB1-B724-438A-9DFB-36661C76A2B1}" xr6:coauthVersionLast="36" xr6:coauthVersionMax="36" xr10:uidLastSave="{00000000-0000-0000-0000-000000000000}"/>
  <bookViews>
    <workbookView xWindow="0" yWindow="0" windowWidth="19050" windowHeight="7245" tabRatio="500" xr2:uid="{00000000-000D-0000-FFFF-FFFF00000000}"/>
  </bookViews>
  <sheets>
    <sheet name="Souhrnná tabulka" sheetId="1" r:id="rId1"/>
  </sheets>
  <definedNames>
    <definedName name="_xlnm.Print_Area" localSheetId="0">'Souhrnná tabulka'!$A$1:$JC$136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5" i="1" l="1"/>
  <c r="I67" i="1" l="1"/>
  <c r="I7" i="1" l="1"/>
  <c r="I8" i="1" l="1"/>
  <c r="G115" i="1" l="1"/>
  <c r="G82" i="1" l="1"/>
  <c r="G98" i="1"/>
  <c r="I98" i="1"/>
  <c r="I82" i="1"/>
  <c r="E31" i="1" l="1"/>
  <c r="K101" i="1" l="1"/>
  <c r="J101" i="1"/>
  <c r="H101" i="1"/>
  <c r="K96" i="1"/>
  <c r="J96" i="1"/>
  <c r="H96" i="1"/>
  <c r="E82" i="1" l="1"/>
  <c r="J30" i="1" l="1"/>
  <c r="J32" i="1"/>
  <c r="J33" i="1"/>
  <c r="J34" i="1"/>
  <c r="J35" i="1"/>
  <c r="J36" i="1"/>
  <c r="J37" i="1"/>
  <c r="J41" i="1"/>
  <c r="I31" i="1" l="1"/>
  <c r="I116" i="1" s="1"/>
  <c r="G31" i="1"/>
  <c r="G116" i="1" s="1"/>
  <c r="J44" i="1"/>
  <c r="H76" i="1" l="1"/>
  <c r="K102" i="1" l="1"/>
  <c r="F115" i="1" l="1"/>
  <c r="D82" i="1" l="1"/>
  <c r="D31" i="1"/>
  <c r="E52" i="1" l="1"/>
  <c r="D52" i="1"/>
  <c r="H52" i="1" l="1"/>
  <c r="K106" i="1" l="1"/>
  <c r="K91" i="1"/>
  <c r="I110" i="1" l="1"/>
  <c r="I118" i="1"/>
  <c r="I12" i="1"/>
  <c r="I17" i="1" s="1"/>
  <c r="I114" i="1" l="1"/>
  <c r="K100" i="1" l="1"/>
  <c r="J100" i="1"/>
  <c r="H100" i="1"/>
  <c r="J84" i="1"/>
  <c r="H84" i="1"/>
  <c r="D98" i="1" l="1"/>
  <c r="D12" i="1"/>
  <c r="G118" i="1" l="1"/>
  <c r="G12" i="1"/>
  <c r="G110" i="1" l="1"/>
  <c r="G114" i="1" s="1"/>
  <c r="J105" i="1"/>
  <c r="H105" i="1"/>
  <c r="J91" i="1"/>
  <c r="H91" i="1"/>
  <c r="F31" i="1" l="1"/>
  <c r="F116" i="1" s="1"/>
  <c r="H64" i="1"/>
  <c r="J64" i="1"/>
  <c r="K64" i="1"/>
  <c r="H65" i="1"/>
  <c r="J65" i="1"/>
  <c r="K65" i="1"/>
  <c r="H66" i="1"/>
  <c r="J66" i="1"/>
  <c r="H67" i="1"/>
  <c r="J67" i="1"/>
  <c r="K67" i="1"/>
  <c r="H68" i="1"/>
  <c r="J68" i="1"/>
  <c r="K68" i="1"/>
  <c r="H69" i="1"/>
  <c r="J69" i="1"/>
  <c r="K69" i="1"/>
  <c r="H70" i="1"/>
  <c r="J70" i="1"/>
  <c r="K70" i="1"/>
  <c r="H71" i="1"/>
  <c r="J71" i="1"/>
  <c r="K71" i="1"/>
  <c r="H72" i="1"/>
  <c r="J72" i="1"/>
  <c r="K72" i="1"/>
  <c r="H73" i="1"/>
  <c r="J73" i="1"/>
  <c r="K73" i="1"/>
  <c r="H74" i="1"/>
  <c r="J74" i="1"/>
  <c r="K74" i="1"/>
  <c r="H75" i="1"/>
  <c r="J75" i="1"/>
  <c r="K75" i="1"/>
  <c r="J76" i="1"/>
  <c r="K76" i="1"/>
  <c r="H77" i="1"/>
  <c r="J77" i="1"/>
  <c r="K77" i="1"/>
  <c r="H78" i="1"/>
  <c r="J78" i="1"/>
  <c r="K78" i="1"/>
  <c r="H79" i="1"/>
  <c r="J79" i="1"/>
  <c r="K79" i="1"/>
  <c r="H80" i="1"/>
  <c r="J80" i="1"/>
  <c r="K80" i="1"/>
  <c r="H81" i="1"/>
  <c r="J81" i="1"/>
  <c r="K81" i="1"/>
  <c r="F82" i="1"/>
  <c r="H83" i="1"/>
  <c r="J83" i="1"/>
  <c r="K83" i="1"/>
  <c r="H44" i="1" l="1"/>
  <c r="J40" i="1"/>
  <c r="H40" i="1"/>
  <c r="H41" i="1"/>
  <c r="E116" i="1"/>
  <c r="D118" i="1" l="1"/>
  <c r="D115" i="1"/>
  <c r="D45" i="1"/>
  <c r="D17" i="1"/>
  <c r="H82" i="1" l="1"/>
  <c r="D116" i="1"/>
  <c r="E118" i="1"/>
  <c r="J117" i="1"/>
  <c r="H117" i="1"/>
  <c r="J115" i="1"/>
  <c r="J113" i="1"/>
  <c r="J112" i="1"/>
  <c r="J111" i="1"/>
  <c r="H111" i="1"/>
  <c r="H118" i="1" s="1"/>
  <c r="H108" i="1"/>
  <c r="J107" i="1"/>
  <c r="H107" i="1"/>
  <c r="J106" i="1"/>
  <c r="H106" i="1"/>
  <c r="J104" i="1"/>
  <c r="H104" i="1"/>
  <c r="K103" i="1"/>
  <c r="J103" i="1"/>
  <c r="H103" i="1"/>
  <c r="J102" i="1"/>
  <c r="H102" i="1"/>
  <c r="K99" i="1"/>
  <c r="J99" i="1"/>
  <c r="H99" i="1"/>
  <c r="F98" i="1"/>
  <c r="F110" i="1" s="1"/>
  <c r="E98" i="1"/>
  <c r="E110" i="1" s="1"/>
  <c r="K97" i="1"/>
  <c r="J97" i="1"/>
  <c r="H97" i="1"/>
  <c r="J95" i="1"/>
  <c r="H95" i="1"/>
  <c r="J94" i="1"/>
  <c r="H94" i="1"/>
  <c r="K93" i="1"/>
  <c r="H93" i="1"/>
  <c r="J92" i="1"/>
  <c r="H92" i="1"/>
  <c r="H90" i="1"/>
  <c r="K89" i="1"/>
  <c r="J89" i="1"/>
  <c r="H89" i="1"/>
  <c r="K88" i="1"/>
  <c r="H88" i="1"/>
  <c r="J87" i="1"/>
  <c r="H87" i="1"/>
  <c r="K86" i="1"/>
  <c r="J86" i="1"/>
  <c r="H86" i="1"/>
  <c r="K85" i="1"/>
  <c r="H85" i="1"/>
  <c r="E55" i="1"/>
  <c r="D55" i="1"/>
  <c r="H54" i="1"/>
  <c r="G54" i="1"/>
  <c r="F54" i="1"/>
  <c r="G53" i="1"/>
  <c r="D53" i="1"/>
  <c r="D56" i="1" s="1"/>
  <c r="M52" i="1"/>
  <c r="N52" i="1" s="1"/>
  <c r="P52" i="1" s="1"/>
  <c r="G52" i="1"/>
  <c r="F52" i="1"/>
  <c r="J43" i="1"/>
  <c r="H43" i="1"/>
  <c r="J42" i="1"/>
  <c r="H42" i="1"/>
  <c r="J39" i="1"/>
  <c r="H39" i="1"/>
  <c r="J38" i="1"/>
  <c r="H38" i="1"/>
  <c r="K37" i="1"/>
  <c r="H37" i="1"/>
  <c r="K36" i="1"/>
  <c r="H36" i="1"/>
  <c r="H35" i="1"/>
  <c r="H34" i="1"/>
  <c r="K33" i="1"/>
  <c r="H33" i="1"/>
  <c r="K32" i="1"/>
  <c r="H32" i="1"/>
  <c r="H53" i="1"/>
  <c r="E53" i="1"/>
  <c r="F45" i="1"/>
  <c r="E45" i="1"/>
  <c r="K30" i="1"/>
  <c r="H30" i="1"/>
  <c r="J16" i="1"/>
  <c r="H16" i="1"/>
  <c r="J14" i="1"/>
  <c r="H14" i="1"/>
  <c r="J13" i="1"/>
  <c r="H13" i="1"/>
  <c r="G17" i="1"/>
  <c r="F124" i="1" s="1"/>
  <c r="F12" i="1"/>
  <c r="F17" i="1" s="1"/>
  <c r="E12" i="1"/>
  <c r="E17" i="1" s="1"/>
  <c r="K11" i="1"/>
  <c r="J11" i="1"/>
  <c r="H11" i="1"/>
  <c r="K10" i="1"/>
  <c r="J10" i="1"/>
  <c r="H10" i="1"/>
  <c r="J9" i="1"/>
  <c r="H9" i="1"/>
  <c r="K8" i="1"/>
  <c r="J8" i="1"/>
  <c r="H8" i="1"/>
  <c r="K7" i="1"/>
  <c r="J7" i="1"/>
  <c r="H7" i="1"/>
  <c r="E114" i="1" l="1"/>
  <c r="G45" i="1"/>
  <c r="H45" i="1" s="1"/>
  <c r="H116" i="1"/>
  <c r="F55" i="1"/>
  <c r="J118" i="1"/>
  <c r="J85" i="1"/>
  <c r="I54" i="1"/>
  <c r="D110" i="1"/>
  <c r="D114" i="1" s="1"/>
  <c r="I45" i="1"/>
  <c r="K45" i="1" s="1"/>
  <c r="J88" i="1"/>
  <c r="I53" i="1"/>
  <c r="F114" i="1"/>
  <c r="F125" i="1"/>
  <c r="F126" i="1" s="1"/>
  <c r="K98" i="1"/>
  <c r="H98" i="1"/>
  <c r="K12" i="1"/>
  <c r="I52" i="1"/>
  <c r="H56" i="1"/>
  <c r="E56" i="1"/>
  <c r="F53" i="1"/>
  <c r="F56" i="1" s="1"/>
  <c r="G56" i="1"/>
  <c r="J93" i="1"/>
  <c r="J12" i="1"/>
  <c r="H31" i="1"/>
  <c r="K95" i="1"/>
  <c r="J98" i="1"/>
  <c r="H115" i="1"/>
  <c r="J31" i="1"/>
  <c r="J108" i="1"/>
  <c r="K31" i="1"/>
  <c r="K108" i="1"/>
  <c r="J116" i="1" l="1"/>
  <c r="J45" i="1"/>
  <c r="K82" i="1"/>
  <c r="J82" i="1"/>
  <c r="J110" i="1" s="1"/>
  <c r="J114" i="1" s="1"/>
  <c r="H110" i="1"/>
  <c r="H114" i="1" s="1"/>
  <c r="I56" i="1"/>
  <c r="K17" i="1"/>
  <c r="J17" i="1"/>
  <c r="G124" i="1"/>
  <c r="H12" i="1"/>
  <c r="H17" i="1"/>
  <c r="K110" i="1"/>
  <c r="G125" i="1" l="1"/>
  <c r="G126" i="1" s="1"/>
  <c r="K114" i="1"/>
</calcChain>
</file>

<file path=xl/sharedStrings.xml><?xml version="1.0" encoding="utf-8"?>
<sst xmlns="http://schemas.openxmlformats.org/spreadsheetml/2006/main" count="190" uniqueCount="137">
  <si>
    <t xml:space="preserve">DRUH PŘÍJMŮ </t>
  </si>
  <si>
    <t>Rozdíl oproti požadavku</t>
  </si>
  <si>
    <r>
      <rPr>
        <b/>
        <sz val="11"/>
        <rFont val="Calibri"/>
        <family val="2"/>
        <charset val="238"/>
      </rP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</si>
  <si>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</si>
  <si>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</si>
  <si>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t>Třída 3 - kapitálové příjmy celkem</t>
  </si>
  <si>
    <t>Třída 4 - přijaté transfery celkem</t>
  </si>
  <si>
    <t>P Ř Í J M Y /bez financování/:</t>
  </si>
  <si>
    <t>Financování (volné FP - portfolio J&amp;T BANKA)</t>
  </si>
  <si>
    <t>ndf</t>
  </si>
  <si>
    <t>Financování (volné FP na účtech)</t>
  </si>
  <si>
    <t>Financování - Přijetí úvěru UCB</t>
  </si>
  <si>
    <t>PŘÍJMY CELKEM :</t>
  </si>
  <si>
    <t xml:space="preserve">Financování: </t>
  </si>
  <si>
    <t>pouze dle potřeby</t>
  </si>
  <si>
    <t>(volné FP)</t>
  </si>
  <si>
    <t xml:space="preserve">DRUH VÝDAJŮ </t>
  </si>
  <si>
    <t>Třída 5 - běžné výdaje</t>
  </si>
  <si>
    <t>Třída 6 - kapitálové výdaje</t>
  </si>
  <si>
    <t xml:space="preserve">ORI </t>
  </si>
  <si>
    <t>OŠ</t>
  </si>
  <si>
    <t>OKT - PB</t>
  </si>
  <si>
    <t>OIT</t>
  </si>
  <si>
    <t>MěPo</t>
  </si>
  <si>
    <t xml:space="preserve">OE </t>
  </si>
  <si>
    <t>Zoopark Chomutov</t>
  </si>
  <si>
    <t>TSMCH</t>
  </si>
  <si>
    <t>VÝDAJE CELKEM :</t>
  </si>
  <si>
    <t>SOUHRNNÁ REKAPITULACE</t>
  </si>
  <si>
    <t>Příjmy</t>
  </si>
  <si>
    <t>Výdaje</t>
  </si>
  <si>
    <t>Saldo</t>
  </si>
  <si>
    <t>Příjmy po úpravách OE</t>
  </si>
  <si>
    <t>Výdaje po úpravách OE</t>
  </si>
  <si>
    <t>Saldo po úpravách OE</t>
  </si>
  <si>
    <t>Saldo bez vratek dotací</t>
  </si>
  <si>
    <t>provozní náklady projektové</t>
  </si>
  <si>
    <t>Čisté provozní saldo</t>
  </si>
  <si>
    <t>rezerva FRMK (jež je provozní, ale účelově určená na investice)</t>
  </si>
  <si>
    <t>saldo konečné</t>
  </si>
  <si>
    <t>Provozní rozpočet</t>
  </si>
  <si>
    <t>Kapitálový rozpočet</t>
  </si>
  <si>
    <t>Financování</t>
  </si>
  <si>
    <t>Financování (nový úvěr UCB)</t>
  </si>
  <si>
    <t>Celkem</t>
  </si>
  <si>
    <t xml:space="preserve">ORGANIZAČNÍ JEDNOTKA </t>
  </si>
  <si>
    <t>PRIM</t>
  </si>
  <si>
    <t xml:space="preserve">01 - ODBOR EKONOMIKY </t>
  </si>
  <si>
    <t>01 - ODBOR EKONOMIKY - REZERVA - běžná</t>
  </si>
  <si>
    <t>01 - ODBOR EKONOMIKY - REZERVA - investice</t>
  </si>
  <si>
    <t xml:space="preserve">02 - ODBOR MAJETKU MĚSTA </t>
  </si>
  <si>
    <t>1NÁM</t>
  </si>
  <si>
    <t xml:space="preserve">03 - ODBOR ROZVOJE INVESTIC  </t>
  </si>
  <si>
    <t>2NÁM</t>
  </si>
  <si>
    <t xml:space="preserve">04 - ODBOR SOCIÁLNÍCH VĚCÍ </t>
  </si>
  <si>
    <t xml:space="preserve">05 - ODBOR ŽIVOTNÍHO PROSTŘEDÍ </t>
  </si>
  <si>
    <t>TAJ</t>
  </si>
  <si>
    <t>06 - ODBOR DOPRAVNÍCH A SPRÁVNÍCH ČINNOSTÍ</t>
  </si>
  <si>
    <t xml:space="preserve">07 - ODBOR ŠKOLSTVÍ </t>
  </si>
  <si>
    <t xml:space="preserve">08 - ODBOR KANCELÁŘ TAJEMNÍKA </t>
  </si>
  <si>
    <t>10 - ODBOR INFORMAČNÍCH TECHNOLOGIÍ</t>
  </si>
  <si>
    <t>11 - ODBOR STAVEBNÍ ÚŘAD</t>
  </si>
  <si>
    <t>12 - ÚSEK PERSONÁLNÍ A MZDOVÝ</t>
  </si>
  <si>
    <t>13 - ODBOR VNĚJŠÍCH VZTAHŮ</t>
  </si>
  <si>
    <t>14 - ODBOR OBECNÍ ŽIVNOSTENSKÝ ÚŘAD</t>
  </si>
  <si>
    <t xml:space="preserve">15 - MĚSTSKÁ POLICIE </t>
  </si>
  <si>
    <t>16 - ORGANIZAČNÍ SLOŽKA - JEDN. SBORU DOBROVOL. HASIČŮ</t>
  </si>
  <si>
    <t>31 - PŘÍSPĚVKOVÉ ORGANIZACE</t>
  </si>
  <si>
    <t>Městské lesy - provoz</t>
  </si>
  <si>
    <t>Městské lesy - projekt, náhrady</t>
  </si>
  <si>
    <t>Sociální služby Chomutov - provoz</t>
  </si>
  <si>
    <t>Sociální služby Chomutov - finanční vypořádání</t>
  </si>
  <si>
    <t>Technické služby města Chomutova - provoz</t>
  </si>
  <si>
    <t>Technické služby města Chomutova - investice</t>
  </si>
  <si>
    <t>Chomutovská knihovna - provoz</t>
  </si>
  <si>
    <t>Chomutovská knihovna - regionální funkce knihoven</t>
  </si>
  <si>
    <t xml:space="preserve">32 - OBCHODNÍ SPOLEČNOSTI </t>
  </si>
  <si>
    <t>Dopravní podnik měst CV a Jirkova a.s.</t>
  </si>
  <si>
    <t>Dopravní podnik měst CV a Jirkova a.s. - rekreační doprava</t>
  </si>
  <si>
    <t>Dopravní podnik měst CV a Jirkova a.s. - dopravní obslužnost dle smlouvy s ÚK</t>
  </si>
  <si>
    <t>KULTURA A SPORT CHOMUTOV s.r.o. - provoz</t>
  </si>
  <si>
    <t>KULTURA A SPORT CHOMUTOV s.r.o. - účelová dotace - investice</t>
  </si>
  <si>
    <r>
      <rPr>
        <i/>
        <sz val="11"/>
        <rFont val="Calibri"/>
        <family val="2"/>
        <charset val="238"/>
      </rPr>
      <t>KULTURA A SPORT CHOMUTOV s.r.o. -</t>
    </r>
    <r>
      <rPr>
        <i/>
        <sz val="11"/>
        <color rgb="FF00B0F0"/>
        <rFont val="Calibri"/>
        <family val="2"/>
        <charset val="238"/>
      </rPr>
      <t xml:space="preserve"> účelová dotace - opravy</t>
    </r>
  </si>
  <si>
    <t>CHOMUTOVSKÁ BYTOVÁ a.s.</t>
  </si>
  <si>
    <t>33 - ŠKOLY a ŠKOLSKÁ ZAŘÍZENÍ</t>
  </si>
  <si>
    <t>VÝDAJE CELKEM:</t>
  </si>
  <si>
    <t xml:space="preserve">               financování - volné FP na účtech</t>
  </si>
  <si>
    <t xml:space="preserve">               financování - splátka půjčených FP - UCB</t>
  </si>
  <si>
    <t xml:space="preserve">               financování - splátka půjčených FP - KB</t>
  </si>
  <si>
    <t>VÝDAJE CELKEM, včetně financování</t>
  </si>
  <si>
    <t>z toho: běžné výdaje</t>
  </si>
  <si>
    <t xml:space="preserve">               kapitálové výdaje</t>
  </si>
  <si>
    <t xml:space="preserve">               financování (změna stavu FP na účtech)</t>
  </si>
  <si>
    <t xml:space="preserve">               financování - splátka půjčených FP (KB a UCB)</t>
  </si>
  <si>
    <t xml:space="preserve"> Financování: </t>
  </si>
  <si>
    <t>Rozpočet</t>
  </si>
  <si>
    <t>Požadavky</t>
  </si>
  <si>
    <t>Úprava OE</t>
  </si>
  <si>
    <t>Objem příjmů</t>
  </si>
  <si>
    <t xml:space="preserve">Objem výdajů </t>
  </si>
  <si>
    <t>ROZDÍL</t>
  </si>
  <si>
    <t>SoS Chomutov</t>
  </si>
  <si>
    <t xml:space="preserve">                        KaSCV</t>
  </si>
  <si>
    <t>z toho:          OMM</t>
  </si>
  <si>
    <t>MěLesy</t>
  </si>
  <si>
    <t>Sociální služby Chomutov - investice</t>
  </si>
  <si>
    <t>Městské lesy - investiční příspěvek</t>
  </si>
  <si>
    <t>KULTURA A SPORT CHOMUTOV s.r.o. - účelová dotace - neinvestice</t>
  </si>
  <si>
    <t xml:space="preserve">portfólio J&amp;T BANKA </t>
  </si>
  <si>
    <t>0,0  tis. Kč - splátka půjčených FP KB  (úvěr)</t>
  </si>
  <si>
    <t xml:space="preserve">Sociální služby Chomutov - dotace na sociální služby </t>
  </si>
  <si>
    <t xml:space="preserve">                       MŠ Chomutov</t>
  </si>
  <si>
    <t>Sociální služby Chomutov - projekty</t>
  </si>
  <si>
    <t xml:space="preserve">Financování (volné FP na účtech) SF </t>
  </si>
  <si>
    <t xml:space="preserve">volné zdroje na účtech - SF </t>
  </si>
  <si>
    <t>300 000,0 tis. Kč - načerpání půjčených FP - UCB (úvěr) kontokorent - (účtování skutečnosti a rozpočet) - položka 8905</t>
  </si>
  <si>
    <t>300 000,0 tis. Kč - splátka půjčených FP - UCB (úvěr) kontokorent - (účtování skutečnosti a rozpočet) - položka 8905</t>
  </si>
  <si>
    <t>Zoopark Chomutov - investice</t>
  </si>
  <si>
    <t>Zoopark Chomutov - provoz</t>
  </si>
  <si>
    <t xml:space="preserve"> </t>
  </si>
  <si>
    <t>Rozpočet statutárního města Chomutova pro rok 2026</t>
  </si>
  <si>
    <t>ROZPOČET r. 2026 - VÝDAJE (v tis. Kč)</t>
  </si>
  <si>
    <t>ROZPOČET r. 2026 - REKAPITULACE (v tis. Kč)</t>
  </si>
  <si>
    <t>ROZPOČET r. 2026 - VÝDAJE - PODROBNĚJŠÍ ČLENĚNÍ (v tis. Kč)</t>
  </si>
  <si>
    <t>Schválený rozpočet 2025</t>
  </si>
  <si>
    <t>Upravený rozpočet 2025</t>
  </si>
  <si>
    <t>Skutečnost k 30.6.2025</t>
  </si>
  <si>
    <t>Požadavek 2026</t>
  </si>
  <si>
    <t>Rozdíl ke SR 2025</t>
  </si>
  <si>
    <t>Návrh OE Rozpočet 2026</t>
  </si>
  <si>
    <t>Změna oproti UR 2025</t>
  </si>
  <si>
    <t xml:space="preserve"> ROZPOČET r. 2026 - PŘÍJMY (v tis. Kč)</t>
  </si>
  <si>
    <t xml:space="preserve">Chomutovská knihovna - projekty </t>
  </si>
  <si>
    <t>Dopravní podnik měst CV a Jirkova a.s. - doplatek za rok 2024</t>
  </si>
  <si>
    <r>
      <rPr>
        <sz val="16"/>
        <color rgb="FFFF0000"/>
        <rFont val="Calibri"/>
        <family val="2"/>
        <charset val="238"/>
      </rPr>
      <t>Varianta 5</t>
    </r>
    <r>
      <rPr>
        <sz val="12"/>
        <color rgb="FFFF0000"/>
        <rFont val="Calibri"/>
        <family val="2"/>
        <charset val="238"/>
      </rPr>
      <t xml:space="preserve">  </t>
    </r>
    <r>
      <rPr>
        <b/>
        <sz val="18"/>
        <color rgb="FFFF0000"/>
        <rFont val="Calibri"/>
        <family val="2"/>
        <charset val="238"/>
      </rPr>
      <t xml:space="preserve">  k   08.10.2025</t>
    </r>
  </si>
  <si>
    <t>volné zdroje na účtech (případně včetně SF)</t>
  </si>
  <si>
    <t>18 - PRACOVNÍ 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</si>
</sst>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\ %"/>
    <numFmt numFmtId="166" formatCode="#,##0.00_ ;[Red]\-#,##0.00\ "/>
  </numFmts>
  <fonts count="35" x14ac:knownFonts="1"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20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00B0F0"/>
      <name val="Calibri"/>
      <family val="2"/>
      <charset val="238"/>
    </font>
    <font>
      <sz val="11"/>
      <color rgb="FFFF0000"/>
      <name val="Calibri"/>
      <family val="2"/>
      <charset val="238"/>
    </font>
    <font>
      <sz val="22"/>
      <color rgb="FF000000"/>
      <name val="Calibri"/>
      <family val="2"/>
      <charset val="238"/>
    </font>
    <font>
      <b/>
      <sz val="22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2"/>
      <color rgb="FFFFFFFF"/>
      <name val="Calibri"/>
      <family val="2"/>
      <charset val="238"/>
    </font>
    <font>
      <sz val="12"/>
      <color rgb="FFFFFFFF"/>
      <name val="Calibri"/>
      <family val="2"/>
      <charset val="238"/>
    </font>
    <font>
      <sz val="8"/>
      <color rgb="FFFFFFFF"/>
      <name val="Calibri"/>
      <family val="2"/>
      <charset val="238"/>
    </font>
    <font>
      <sz val="7"/>
      <color rgb="FFFFFFFF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rgb="FFFF0000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002060"/>
      <name val="Calibri"/>
      <family val="2"/>
      <charset val="238"/>
    </font>
    <font>
      <i/>
      <sz val="11"/>
      <color rgb="FF00B0F0"/>
      <name val="Calibri"/>
      <family val="2"/>
      <charset val="238"/>
    </font>
    <font>
      <sz val="10"/>
      <color rgb="FF00B0F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color rgb="FFFF0000"/>
      <name val="Cambria"/>
      <family val="1"/>
      <charset val="238"/>
    </font>
    <font>
      <sz val="10"/>
      <name val="Cambria"/>
      <family val="1"/>
      <charset val="238"/>
    </font>
    <font>
      <sz val="16"/>
      <color rgb="FFFF0000"/>
      <name val="Calibri"/>
      <family val="2"/>
      <charset val="238"/>
    </font>
    <font>
      <b/>
      <sz val="18"/>
      <color rgb="FFFF000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9900"/>
        <bgColor rgb="FFFFC000"/>
      </patternFill>
    </fill>
    <fill>
      <patternFill patternType="solid">
        <fgColor rgb="FF666699"/>
        <bgColor rgb="FF808080"/>
      </patternFill>
    </fill>
    <fill>
      <patternFill patternType="solid">
        <fgColor rgb="FF99CCFF"/>
        <bgColor rgb="FFC6D9F1"/>
      </patternFill>
    </fill>
    <fill>
      <patternFill patternType="solid">
        <fgColor rgb="FFFFFF00"/>
        <bgColor rgb="FFFFFF00"/>
      </patternFill>
    </fill>
    <fill>
      <patternFill patternType="solid">
        <fgColor rgb="FF808080"/>
        <bgColor rgb="FF969696"/>
      </patternFill>
    </fill>
    <fill>
      <patternFill patternType="solid">
        <fgColor rgb="FF99CC00"/>
        <bgColor rgb="FFFFC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rgb="FFC6D9F1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0" fontId="5" fillId="0" borderId="0" applyBorder="0" applyProtection="0"/>
    <xf numFmtId="0" fontId="1" fillId="0" borderId="0" applyBorder="0" applyProtection="0"/>
    <xf numFmtId="0" fontId="2" fillId="0" borderId="0"/>
  </cellStyleXfs>
  <cellXfs count="28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49" fontId="0" fillId="0" borderId="0" xfId="0" applyNumberFormat="1" applyFont="1"/>
    <xf numFmtId="0" fontId="3" fillId="2" borderId="0" xfId="0" applyFont="1" applyFill="1" applyAlignment="1">
      <alignment horizontal="right"/>
    </xf>
    <xf numFmtId="164" fontId="0" fillId="0" borderId="0" xfId="0" applyNumberFormat="1" applyFont="1"/>
    <xf numFmtId="0" fontId="5" fillId="0" borderId="0" xfId="1" applyBorder="1" applyAlignment="1" applyProtection="1"/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/>
    <xf numFmtId="0" fontId="9" fillId="2" borderId="0" xfId="0" applyFont="1" applyFill="1" applyAlignment="1">
      <alignment horizontal="right"/>
    </xf>
    <xf numFmtId="0" fontId="11" fillId="0" borderId="2" xfId="0" applyFont="1" applyBorder="1"/>
    <xf numFmtId="0" fontId="12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164" fontId="3" fillId="5" borderId="5" xfId="0" applyNumberFormat="1" applyFont="1" applyFill="1" applyBorder="1"/>
    <xf numFmtId="165" fontId="11" fillId="5" borderId="5" xfId="0" applyNumberFormat="1" applyFont="1" applyFill="1" applyBorder="1"/>
    <xf numFmtId="0" fontId="3" fillId="5" borderId="5" xfId="0" applyFont="1" applyFill="1" applyBorder="1" applyAlignment="1"/>
    <xf numFmtId="164" fontId="15" fillId="0" borderId="0" xfId="0" applyNumberFormat="1" applyFont="1"/>
    <xf numFmtId="0" fontId="12" fillId="4" borderId="4" xfId="0" applyFont="1" applyFill="1" applyBorder="1" applyAlignment="1">
      <alignment horizontal="left"/>
    </xf>
    <xf numFmtId="164" fontId="12" fillId="4" borderId="5" xfId="0" applyNumberFormat="1" applyFont="1" applyFill="1" applyBorder="1"/>
    <xf numFmtId="165" fontId="16" fillId="4" borderId="5" xfId="0" applyNumberFormat="1" applyFont="1" applyFill="1" applyBorder="1"/>
    <xf numFmtId="0" fontId="3" fillId="0" borderId="6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7" xfId="0" applyNumberFormat="1" applyFont="1" applyBorder="1"/>
    <xf numFmtId="165" fontId="11" fillId="0" borderId="6" xfId="0" applyNumberFormat="1" applyFont="1" applyBorder="1" applyAlignment="1">
      <alignment horizontal="right"/>
    </xf>
    <xf numFmtId="164" fontId="3" fillId="6" borderId="6" xfId="0" applyNumberFormat="1" applyFont="1" applyFill="1" applyBorder="1"/>
    <xf numFmtId="164" fontId="3" fillId="2" borderId="6" xfId="0" applyNumberFormat="1" applyFont="1" applyFill="1" applyBorder="1"/>
    <xf numFmtId="0" fontId="17" fillId="4" borderId="4" xfId="0" applyFont="1" applyFill="1" applyBorder="1" applyAlignment="1"/>
    <xf numFmtId="164" fontId="17" fillId="4" borderId="5" xfId="0" applyNumberFormat="1" applyFont="1" applyFill="1" applyBorder="1"/>
    <xf numFmtId="165" fontId="18" fillId="4" borderId="5" xfId="0" applyNumberFormat="1" applyFont="1" applyFill="1" applyBorder="1"/>
    <xf numFmtId="0" fontId="11" fillId="0" borderId="8" xfId="0" applyFont="1" applyBorder="1"/>
    <xf numFmtId="0" fontId="11" fillId="0" borderId="0" xfId="0" applyFont="1"/>
    <xf numFmtId="0" fontId="11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15" fillId="0" borderId="0" xfId="0" applyFont="1"/>
    <xf numFmtId="0" fontId="14" fillId="0" borderId="0" xfId="0" applyFont="1" applyAlignment="1">
      <alignment horizontal="lef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0" fillId="0" borderId="0" xfId="0" applyNumberFormat="1" applyFont="1"/>
    <xf numFmtId="0" fontId="3" fillId="0" borderId="5" xfId="0" applyFont="1" applyBorder="1" applyAlignment="1">
      <alignment horizontal="left" vertical="center"/>
    </xf>
    <xf numFmtId="164" fontId="3" fillId="0" borderId="9" xfId="0" applyNumberFormat="1" applyFont="1" applyBorder="1"/>
    <xf numFmtId="165" fontId="11" fillId="0" borderId="5" xfId="0" applyNumberFormat="1" applyFont="1" applyBorder="1"/>
    <xf numFmtId="0" fontId="11" fillId="0" borderId="9" xfId="0" applyFont="1" applyBorder="1"/>
    <xf numFmtId="0" fontId="11" fillId="0" borderId="11" xfId="0" applyFont="1" applyBorder="1" applyAlignment="1">
      <alignment horizontal="left" indent="8"/>
    </xf>
    <xf numFmtId="165" fontId="11" fillId="0" borderId="11" xfId="0" applyNumberFormat="1" applyFont="1" applyBorder="1"/>
    <xf numFmtId="164" fontId="6" fillId="0" borderId="0" xfId="0" applyNumberFormat="1" applyFont="1"/>
    <xf numFmtId="165" fontId="11" fillId="0" borderId="11" xfId="0" applyNumberFormat="1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Border="1" applyAlignment="1"/>
    <xf numFmtId="4" fontId="12" fillId="0" borderId="0" xfId="0" applyNumberFormat="1" applyFont="1" applyBorder="1"/>
    <xf numFmtId="4" fontId="12" fillId="0" borderId="0" xfId="0" applyNumberFormat="1" applyFont="1" applyBorder="1" applyAlignment="1">
      <alignment horizontal="left"/>
    </xf>
    <xf numFmtId="4" fontId="16" fillId="0" borderId="0" xfId="0" applyNumberFormat="1" applyFont="1" applyBorder="1"/>
    <xf numFmtId="2" fontId="0" fillId="0" borderId="0" xfId="0" applyNumberFormat="1" applyFont="1"/>
    <xf numFmtId="0" fontId="0" fillId="0" borderId="0" xfId="0" applyFont="1" applyBorder="1" applyAlignment="1">
      <alignment horizontal="center" vertical="center"/>
    </xf>
    <xf numFmtId="49" fontId="0" fillId="0" borderId="0" xfId="0" applyNumberFormat="1" applyFont="1" applyBorder="1"/>
    <xf numFmtId="0" fontId="3" fillId="2" borderId="0" xfId="0" applyFont="1" applyFill="1" applyBorder="1" applyAlignment="1">
      <alignment horizontal="right"/>
    </xf>
    <xf numFmtId="164" fontId="0" fillId="0" borderId="0" xfId="0" applyNumberFormat="1" applyFont="1" applyBorder="1"/>
    <xf numFmtId="0" fontId="11" fillId="0" borderId="0" xfId="0" applyFont="1" applyBorder="1"/>
    <xf numFmtId="4" fontId="0" fillId="0" borderId="0" xfId="0" applyNumberFormat="1" applyFont="1" applyBorder="1"/>
    <xf numFmtId="4" fontId="3" fillId="2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/>
    <xf numFmtId="49" fontId="11" fillId="0" borderId="0" xfId="0" applyNumberFormat="1" applyFont="1" applyBorder="1"/>
    <xf numFmtId="0" fontId="12" fillId="4" borderId="5" xfId="0" applyFont="1" applyFill="1" applyBorder="1" applyAlignment="1"/>
    <xf numFmtId="4" fontId="12" fillId="4" borderId="4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wrapText="1"/>
    </xf>
    <xf numFmtId="164" fontId="19" fillId="0" borderId="0" xfId="0" applyNumberFormat="1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4" fontId="19" fillId="0" borderId="0" xfId="0" applyNumberFormat="1" applyFont="1" applyBorder="1" applyAlignment="1">
      <alignment horizontal="center" wrapText="1"/>
    </xf>
    <xf numFmtId="4" fontId="20" fillId="0" borderId="0" xfId="0" applyNumberFormat="1" applyFont="1" applyBorder="1" applyAlignment="1">
      <alignment horizontal="center" wrapText="1"/>
    </xf>
    <xf numFmtId="0" fontId="16" fillId="0" borderId="0" xfId="0" applyFont="1" applyBorder="1"/>
    <xf numFmtId="0" fontId="3" fillId="0" borderId="7" xfId="0" applyFont="1" applyBorder="1" applyAlignment="1"/>
    <xf numFmtId="4" fontId="3" fillId="2" borderId="0" xfId="0" applyNumberFormat="1" applyFont="1" applyFill="1" applyAlignment="1">
      <alignment horizontal="right"/>
    </xf>
    <xf numFmtId="164" fontId="19" fillId="0" borderId="0" xfId="0" applyNumberFormat="1" applyFont="1" applyBorder="1"/>
    <xf numFmtId="4" fontId="19" fillId="0" borderId="0" xfId="0" applyNumberFormat="1" applyFont="1" applyBorder="1"/>
    <xf numFmtId="0" fontId="3" fillId="0" borderId="11" xfId="0" applyFont="1" applyBorder="1" applyAlignment="1"/>
    <xf numFmtId="4" fontId="11" fillId="0" borderId="0" xfId="0" applyNumberFormat="1" applyFont="1" applyBorder="1"/>
    <xf numFmtId="0" fontId="3" fillId="0" borderId="14" xfId="0" applyFont="1" applyBorder="1" applyAlignment="1"/>
    <xf numFmtId="0" fontId="3" fillId="3" borderId="5" xfId="0" applyFont="1" applyFill="1" applyBorder="1" applyAlignment="1"/>
    <xf numFmtId="4" fontId="21" fillId="2" borderId="0" xfId="0" applyNumberFormat="1" applyFont="1" applyFill="1" applyBorder="1" applyAlignment="1">
      <alignment horizontal="right"/>
    </xf>
    <xf numFmtId="4" fontId="0" fillId="0" borderId="0" xfId="0" applyNumberFormat="1" applyFont="1"/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9" fontId="0" fillId="0" borderId="0" xfId="0" applyNumberFormat="1" applyFont="1"/>
    <xf numFmtId="0" fontId="3" fillId="0" borderId="0" xfId="0" applyFont="1" applyBorder="1" applyAlignment="1">
      <alignment horizontal="left" indent="1"/>
    </xf>
    <xf numFmtId="4" fontId="14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7" fillId="0" borderId="0" xfId="0" applyFont="1" applyBorder="1"/>
    <xf numFmtId="0" fontId="0" fillId="0" borderId="15" xfId="0" applyFont="1" applyBorder="1"/>
    <xf numFmtId="0" fontId="0" fillId="0" borderId="16" xfId="0" applyFont="1" applyBorder="1" applyAlignment="1">
      <alignment horizontal="center" vertical="center"/>
    </xf>
    <xf numFmtId="0" fontId="3" fillId="5" borderId="5" xfId="0" applyFont="1" applyFill="1" applyBorder="1"/>
    <xf numFmtId="164" fontId="3" fillId="5" borderId="4" xfId="0" applyNumberFormat="1" applyFont="1" applyFill="1" applyBorder="1"/>
    <xf numFmtId="164" fontId="22" fillId="0" borderId="0" xfId="0" applyNumberFormat="1" applyFont="1"/>
    <xf numFmtId="164" fontId="3" fillId="5" borderId="5" xfId="0" applyNumberFormat="1" applyFont="1" applyFill="1" applyBorder="1" applyAlignment="1">
      <alignment horizontal="right"/>
    </xf>
    <xf numFmtId="164" fontId="3" fillId="5" borderId="4" xfId="0" applyNumberFormat="1" applyFont="1" applyFill="1" applyBorder="1" applyAlignment="1">
      <alignment horizontal="right"/>
    </xf>
    <xf numFmtId="0" fontId="3" fillId="5" borderId="5" xfId="0" applyFont="1" applyFill="1" applyBorder="1" applyAlignment="1">
      <alignment horizontal="left"/>
    </xf>
    <xf numFmtId="0" fontId="3" fillId="5" borderId="14" xfId="0" applyFont="1" applyFill="1" applyBorder="1"/>
    <xf numFmtId="0" fontId="23" fillId="2" borderId="10" xfId="0" applyFont="1" applyFill="1" applyBorder="1" applyAlignment="1">
      <alignment horizontal="left" indent="5"/>
    </xf>
    <xf numFmtId="164" fontId="11" fillId="0" borderId="9" xfId="0" applyNumberFormat="1" applyFont="1" applyBorder="1"/>
    <xf numFmtId="164" fontId="11" fillId="0" borderId="10" xfId="0" applyNumberFormat="1" applyFont="1" applyBorder="1"/>
    <xf numFmtId="165" fontId="11" fillId="0" borderId="9" xfId="0" applyNumberFormat="1" applyFont="1" applyBorder="1" applyAlignment="1">
      <alignment horizontal="right"/>
    </xf>
    <xf numFmtId="0" fontId="23" fillId="2" borderId="13" xfId="0" applyFont="1" applyFill="1" applyBorder="1" applyAlignment="1">
      <alignment horizontal="left" indent="5"/>
    </xf>
    <xf numFmtId="164" fontId="11" fillId="2" borderId="11" xfId="0" applyNumberFormat="1" applyFont="1" applyFill="1" applyBorder="1"/>
    <xf numFmtId="164" fontId="11" fillId="0" borderId="11" xfId="0" applyNumberFormat="1" applyFont="1" applyBorder="1"/>
    <xf numFmtId="164" fontId="11" fillId="0" borderId="12" xfId="0" applyNumberFormat="1" applyFont="1" applyBorder="1"/>
    <xf numFmtId="0" fontId="23" fillId="2" borderId="12" xfId="0" applyFont="1" applyFill="1" applyBorder="1" applyAlignment="1">
      <alignment horizontal="left" indent="5"/>
    </xf>
    <xf numFmtId="164" fontId="11" fillId="2" borderId="6" xfId="0" applyNumberFormat="1" applyFont="1" applyFill="1" applyBorder="1"/>
    <xf numFmtId="164" fontId="11" fillId="0" borderId="18" xfId="0" applyNumberFormat="1" applyFont="1" applyBorder="1"/>
    <xf numFmtId="0" fontId="23" fillId="2" borderId="18" xfId="0" applyFont="1" applyFill="1" applyBorder="1" applyAlignment="1">
      <alignment horizontal="left" indent="5"/>
    </xf>
    <xf numFmtId="164" fontId="11" fillId="0" borderId="6" xfId="0" applyNumberFormat="1" applyFont="1" applyBorder="1"/>
    <xf numFmtId="164" fontId="11" fillId="0" borderId="19" xfId="0" applyNumberFormat="1" applyFont="1" applyBorder="1"/>
    <xf numFmtId="164" fontId="11" fillId="0" borderId="20" xfId="0" applyNumberFormat="1" applyFont="1" applyBorder="1"/>
    <xf numFmtId="164" fontId="11" fillId="0" borderId="7" xfId="0" applyNumberFormat="1" applyFont="1" applyBorder="1"/>
    <xf numFmtId="165" fontId="11" fillId="0" borderId="7" xfId="0" applyNumberFormat="1" applyFont="1" applyBorder="1" applyAlignment="1">
      <alignment horizontal="right"/>
    </xf>
    <xf numFmtId="0" fontId="23" fillId="2" borderId="15" xfId="0" applyFont="1" applyFill="1" applyBorder="1" applyAlignment="1">
      <alignment horizontal="left" indent="5"/>
    </xf>
    <xf numFmtId="0" fontId="0" fillId="0" borderId="16" xfId="0" applyFont="1" applyBorder="1" applyAlignment="1">
      <alignment horizontal="right" vertical="center"/>
    </xf>
    <xf numFmtId="164" fontId="24" fillId="2" borderId="7" xfId="0" applyNumberFormat="1" applyFont="1" applyFill="1" applyBorder="1"/>
    <xf numFmtId="164" fontId="11" fillId="2" borderId="7" xfId="0" applyNumberFormat="1" applyFont="1" applyFill="1" applyBorder="1"/>
    <xf numFmtId="0" fontId="0" fillId="0" borderId="16" xfId="0" applyFont="1" applyBorder="1" applyAlignment="1">
      <alignment vertical="center"/>
    </xf>
    <xf numFmtId="0" fontId="17" fillId="4" borderId="5" xfId="0" applyFont="1" applyFill="1" applyBorder="1"/>
    <xf numFmtId="164" fontId="12" fillId="4" borderId="22" xfId="0" applyNumberFormat="1" applyFont="1" applyFill="1" applyBorder="1"/>
    <xf numFmtId="0" fontId="3" fillId="0" borderId="9" xfId="0" applyFont="1" applyBorder="1" applyAlignment="1">
      <alignment horizontal="left"/>
    </xf>
    <xf numFmtId="0" fontId="3" fillId="0" borderId="11" xfId="0" applyFont="1" applyBorder="1"/>
    <xf numFmtId="164" fontId="3" fillId="0" borderId="11" xfId="0" applyNumberFormat="1" applyFont="1" applyBorder="1"/>
    <xf numFmtId="164" fontId="3" fillId="0" borderId="19" xfId="0" applyNumberFormat="1" applyFont="1" applyBorder="1"/>
    <xf numFmtId="0" fontId="17" fillId="4" borderId="14" xfId="0" applyFont="1" applyFill="1" applyBorder="1"/>
    <xf numFmtId="164" fontId="17" fillId="4" borderId="22" xfId="0" applyNumberFormat="1" applyFont="1" applyFill="1" applyBorder="1"/>
    <xf numFmtId="164" fontId="17" fillId="4" borderId="23" xfId="0" applyNumberFormat="1" applyFont="1" applyFill="1" applyBorder="1"/>
    <xf numFmtId="0" fontId="3" fillId="0" borderId="9" xfId="0" applyFont="1" applyBorder="1"/>
    <xf numFmtId="0" fontId="3" fillId="0" borderId="11" xfId="0" applyFont="1" applyBorder="1"/>
    <xf numFmtId="0" fontId="3" fillId="0" borderId="19" xfId="0" applyFont="1" applyBorder="1"/>
    <xf numFmtId="164" fontId="3" fillId="0" borderId="22" xfId="0" applyNumberFormat="1" applyFont="1" applyBorder="1"/>
    <xf numFmtId="164" fontId="3" fillId="2" borderId="22" xfId="0" applyNumberFormat="1" applyFont="1" applyFill="1" applyBorder="1"/>
    <xf numFmtId="164" fontId="0" fillId="2" borderId="22" xfId="0" applyNumberFormat="1" applyFont="1" applyFill="1" applyBorder="1"/>
    <xf numFmtId="164" fontId="0" fillId="0" borderId="23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/>
    <xf numFmtId="164" fontId="11" fillId="0" borderId="0" xfId="0" applyNumberFormat="1" applyFont="1" applyBorder="1" applyAlignment="1"/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3" fillId="0" borderId="0" xfId="0" applyFont="1"/>
    <xf numFmtId="0" fontId="13" fillId="0" borderId="13" xfId="0" applyFont="1" applyBorder="1"/>
    <xf numFmtId="0" fontId="13" fillId="0" borderId="18" xfId="0" applyFont="1" applyBorder="1"/>
    <xf numFmtId="0" fontId="11" fillId="0" borderId="0" xfId="0" applyFont="1" applyAlignment="1">
      <alignment horizontal="right"/>
    </xf>
    <xf numFmtId="0" fontId="3" fillId="8" borderId="4" xfId="0" applyFont="1" applyFill="1" applyBorder="1"/>
    <xf numFmtId="164" fontId="3" fillId="8" borderId="5" xfId="0" applyNumberFormat="1" applyFont="1" applyFill="1" applyBorder="1"/>
    <xf numFmtId="0" fontId="13" fillId="0" borderId="0" xfId="0" applyFont="1" applyAlignment="1"/>
    <xf numFmtId="164" fontId="16" fillId="0" borderId="0" xfId="0" applyNumberFormat="1" applyFont="1"/>
    <xf numFmtId="0" fontId="26" fillId="0" borderId="0" xfId="0" applyFont="1"/>
    <xf numFmtId="0" fontId="13" fillId="0" borderId="0" xfId="0" applyFont="1"/>
    <xf numFmtId="4" fontId="12" fillId="0" borderId="0" xfId="0" applyNumberFormat="1" applyFont="1"/>
    <xf numFmtId="164" fontId="3" fillId="9" borderId="6" xfId="0" applyNumberFormat="1" applyFont="1" applyFill="1" applyBorder="1"/>
    <xf numFmtId="164" fontId="3" fillId="2" borderId="11" xfId="0" applyNumberFormat="1" applyFont="1" applyFill="1" applyBorder="1"/>
    <xf numFmtId="164" fontId="11" fillId="9" borderId="9" xfId="0" applyNumberFormat="1" applyFont="1" applyFill="1" applyBorder="1"/>
    <xf numFmtId="164" fontId="11" fillId="10" borderId="11" xfId="0" applyNumberFormat="1" applyFont="1" applyFill="1" applyBorder="1"/>
    <xf numFmtId="164" fontId="11" fillId="9" borderId="11" xfId="0" applyNumberFormat="1" applyFont="1" applyFill="1" applyBorder="1"/>
    <xf numFmtId="164" fontId="11" fillId="11" borderId="11" xfId="0" applyNumberFormat="1" applyFont="1" applyFill="1" applyBorder="1"/>
    <xf numFmtId="164" fontId="11" fillId="11" borderId="6" xfId="0" applyNumberFormat="1" applyFont="1" applyFill="1" applyBorder="1"/>
    <xf numFmtId="164" fontId="11" fillId="9" borderId="6" xfId="0" applyNumberFormat="1" applyFont="1" applyFill="1" applyBorder="1"/>
    <xf numFmtId="164" fontId="11" fillId="10" borderId="6" xfId="0" applyNumberFormat="1" applyFont="1" applyFill="1" applyBorder="1"/>
    <xf numFmtId="164" fontId="27" fillId="4" borderId="22" xfId="0" applyNumberFormat="1" applyFont="1" applyFill="1" applyBorder="1"/>
    <xf numFmtId="164" fontId="3" fillId="9" borderId="9" xfId="0" applyNumberFormat="1" applyFont="1" applyFill="1" applyBorder="1"/>
    <xf numFmtId="164" fontId="3" fillId="9" borderId="11" xfId="0" applyNumberFormat="1" applyFont="1" applyFill="1" applyBorder="1"/>
    <xf numFmtId="164" fontId="3" fillId="2" borderId="0" xfId="0" applyNumberFormat="1" applyFont="1" applyFill="1" applyAlignment="1">
      <alignment horizontal="right"/>
    </xf>
    <xf numFmtId="165" fontId="11" fillId="0" borderId="9" xfId="0" applyNumberFormat="1" applyFont="1" applyBorder="1"/>
    <xf numFmtId="165" fontId="12" fillId="4" borderId="14" xfId="0" applyNumberFormat="1" applyFont="1" applyFill="1" applyBorder="1" applyAlignment="1">
      <alignment horizontal="right"/>
    </xf>
    <xf numFmtId="0" fontId="3" fillId="5" borderId="3" xfId="0" applyFont="1" applyFill="1" applyBorder="1"/>
    <xf numFmtId="0" fontId="3" fillId="5" borderId="22" xfId="0" applyFont="1" applyFill="1" applyBorder="1"/>
    <xf numFmtId="0" fontId="23" fillId="2" borderId="9" xfId="0" applyFont="1" applyFill="1" applyBorder="1" applyAlignment="1">
      <alignment horizontal="left" indent="5"/>
    </xf>
    <xf numFmtId="0" fontId="23" fillId="2" borderId="11" xfId="0" applyFont="1" applyFill="1" applyBorder="1" applyAlignment="1">
      <alignment horizontal="left" indent="5"/>
    </xf>
    <xf numFmtId="0" fontId="23" fillId="2" borderId="19" xfId="0" applyFont="1" applyFill="1" applyBorder="1" applyAlignment="1">
      <alignment horizontal="left" indent="5"/>
    </xf>
    <xf numFmtId="164" fontId="3" fillId="13" borderId="22" xfId="0" applyNumberFormat="1" applyFont="1" applyFill="1" applyBorder="1"/>
    <xf numFmtId="49" fontId="27" fillId="4" borderId="3" xfId="0" applyNumberFormat="1" applyFont="1" applyFill="1" applyBorder="1" applyAlignment="1">
      <alignment horizontal="center" vertical="center" wrapText="1"/>
    </xf>
    <xf numFmtId="164" fontId="3" fillId="12" borderId="0" xfId="0" applyNumberFormat="1" applyFont="1" applyFill="1" applyAlignment="1">
      <alignment horizontal="right"/>
    </xf>
    <xf numFmtId="164" fontId="0" fillId="10" borderId="0" xfId="0" applyNumberFormat="1" applyFont="1" applyFill="1"/>
    <xf numFmtId="0" fontId="0" fillId="10" borderId="0" xfId="0" applyFill="1" applyBorder="1"/>
    <xf numFmtId="0" fontId="0" fillId="0" borderId="0" xfId="0" applyBorder="1"/>
    <xf numFmtId="164" fontId="3" fillId="14" borderId="0" xfId="0" applyNumberFormat="1" applyFont="1" applyFill="1" applyBorder="1"/>
    <xf numFmtId="164" fontId="0" fillId="10" borderId="0" xfId="0" applyNumberFormat="1" applyFill="1" applyBorder="1"/>
    <xf numFmtId="164" fontId="28" fillId="0" borderId="0" xfId="0" applyNumberFormat="1" applyFont="1"/>
    <xf numFmtId="4" fontId="3" fillId="14" borderId="0" xfId="0" applyNumberFormat="1" applyFont="1" applyFill="1" applyBorder="1"/>
    <xf numFmtId="164" fontId="0" fillId="0" borderId="0" xfId="0" applyNumberFormat="1" applyBorder="1"/>
    <xf numFmtId="0" fontId="3" fillId="10" borderId="19" xfId="0" applyFont="1" applyFill="1" applyBorder="1"/>
    <xf numFmtId="164" fontId="3" fillId="10" borderId="19" xfId="0" applyNumberFormat="1" applyFont="1" applyFill="1" applyBorder="1"/>
    <xf numFmtId="0" fontId="3" fillId="0" borderId="3" xfId="0" applyFont="1" applyBorder="1"/>
    <xf numFmtId="14" fontId="7" fillId="0" borderId="0" xfId="0" applyNumberFormat="1" applyFont="1"/>
    <xf numFmtId="164" fontId="0" fillId="0" borderId="0" xfId="0" applyNumberFormat="1"/>
    <xf numFmtId="164" fontId="29" fillId="2" borderId="11" xfId="0" applyNumberFormat="1" applyFont="1" applyFill="1" applyBorder="1"/>
    <xf numFmtId="164" fontId="29" fillId="2" borderId="6" xfId="0" applyNumberFormat="1" applyFont="1" applyFill="1" applyBorder="1"/>
    <xf numFmtId="164" fontId="3" fillId="9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0" fillId="9" borderId="5" xfId="0" applyNumberFormat="1" applyFont="1" applyFill="1" applyBorder="1"/>
    <xf numFmtId="164" fontId="3" fillId="0" borderId="5" xfId="0" applyNumberFormat="1" applyFont="1" applyBorder="1"/>
    <xf numFmtId="164" fontId="29" fillId="10" borderId="30" xfId="0" applyNumberFormat="1" applyFont="1" applyFill="1" applyBorder="1"/>
    <xf numFmtId="164" fontId="11" fillId="0" borderId="9" xfId="0" applyNumberFormat="1" applyFont="1" applyBorder="1" applyAlignment="1">
      <alignment horizontal="right"/>
    </xf>
    <xf numFmtId="164" fontId="29" fillId="9" borderId="31" xfId="0" applyNumberFormat="1" applyFont="1" applyFill="1" applyBorder="1"/>
    <xf numFmtId="164" fontId="11" fillId="0" borderId="11" xfId="0" applyNumberFormat="1" applyFont="1" applyBorder="1" applyAlignment="1">
      <alignment horizontal="right"/>
    </xf>
    <xf numFmtId="164" fontId="29" fillId="0" borderId="31" xfId="0" applyNumberFormat="1" applyFont="1" applyBorder="1"/>
    <xf numFmtId="164" fontId="11" fillId="0" borderId="31" xfId="0" applyNumberFormat="1" applyFont="1" applyBorder="1"/>
    <xf numFmtId="164" fontId="11" fillId="0" borderId="13" xfId="0" applyNumberFormat="1" applyFont="1" applyBorder="1" applyAlignment="1">
      <alignment horizontal="right"/>
    </xf>
    <xf numFmtId="164" fontId="11" fillId="0" borderId="7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3" fillId="3" borderId="4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>
      <alignment horizontal="right"/>
    </xf>
    <xf numFmtId="164" fontId="0" fillId="0" borderId="22" xfId="0" applyNumberFormat="1" applyFont="1" applyBorder="1"/>
    <xf numFmtId="164" fontId="3" fillId="0" borderId="26" xfId="0" applyNumberFormat="1" applyFont="1" applyBorder="1"/>
    <xf numFmtId="164" fontId="3" fillId="8" borderId="24" xfId="0" applyNumberFormat="1" applyFont="1" applyFill="1" applyBorder="1"/>
    <xf numFmtId="164" fontId="11" fillId="0" borderId="0" xfId="0" applyNumberFormat="1" applyFont="1" applyAlignment="1">
      <alignment horizontal="right"/>
    </xf>
    <xf numFmtId="164" fontId="3" fillId="0" borderId="25" xfId="0" applyNumberFormat="1" applyFont="1" applyBorder="1"/>
    <xf numFmtId="4" fontId="31" fillId="10" borderId="0" xfId="0" applyNumberFormat="1" applyFont="1" applyFill="1" applyBorder="1" applyAlignment="1">
      <alignment vertical="center"/>
    </xf>
    <xf numFmtId="4" fontId="32" fillId="10" borderId="0" xfId="0" applyNumberFormat="1" applyFont="1" applyFill="1" applyBorder="1" applyAlignment="1">
      <alignment vertical="center"/>
    </xf>
    <xf numFmtId="4" fontId="3" fillId="11" borderId="0" xfId="0" applyNumberFormat="1" applyFont="1" applyFill="1" applyBorder="1" applyAlignment="1">
      <alignment horizontal="right"/>
    </xf>
    <xf numFmtId="49" fontId="16" fillId="10" borderId="0" xfId="0" applyNumberFormat="1" applyFont="1" applyFill="1" applyBorder="1"/>
    <xf numFmtId="0" fontId="16" fillId="10" borderId="0" xfId="0" applyFont="1" applyFill="1" applyBorder="1"/>
    <xf numFmtId="4" fontId="16" fillId="10" borderId="0" xfId="0" applyNumberFormat="1" applyFont="1" applyFill="1" applyBorder="1"/>
    <xf numFmtId="0" fontId="3" fillId="11" borderId="0" xfId="0" applyFont="1" applyFill="1" applyBorder="1" applyAlignment="1">
      <alignment horizontal="right"/>
    </xf>
    <xf numFmtId="165" fontId="3" fillId="5" borderId="5" xfId="0" applyNumberFormat="1" applyFont="1" applyFill="1" applyBorder="1" applyAlignment="1">
      <alignment horizontal="right"/>
    </xf>
    <xf numFmtId="165" fontId="17" fillId="4" borderId="14" xfId="0" applyNumberFormat="1" applyFont="1" applyFill="1" applyBorder="1" applyAlignment="1">
      <alignment horizontal="right"/>
    </xf>
    <xf numFmtId="164" fontId="7" fillId="0" borderId="0" xfId="0" applyNumberFormat="1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164" fontId="11" fillId="0" borderId="14" xfId="0" applyNumberFormat="1" applyFont="1" applyBorder="1"/>
    <xf numFmtId="164" fontId="11" fillId="2" borderId="15" xfId="0" applyNumberFormat="1" applyFont="1" applyFill="1" applyBorder="1" applyAlignment="1">
      <alignment horizontal="right"/>
    </xf>
    <xf numFmtId="164" fontId="11" fillId="0" borderId="0" xfId="0" applyNumberFormat="1" applyFont="1"/>
    <xf numFmtId="164" fontId="11" fillId="2" borderId="9" xfId="0" applyNumberFormat="1" applyFont="1" applyFill="1" applyBorder="1"/>
    <xf numFmtId="164" fontId="14" fillId="5" borderId="5" xfId="0" applyNumberFormat="1" applyFont="1" applyFill="1" applyBorder="1"/>
    <xf numFmtId="164" fontId="7" fillId="10" borderId="11" xfId="0" applyNumberFormat="1" applyFont="1" applyFill="1" applyBorder="1"/>
    <xf numFmtId="164" fontId="7" fillId="11" borderId="11" xfId="0" applyNumberFormat="1" applyFont="1" applyFill="1" applyBorder="1"/>
    <xf numFmtId="164" fontId="7" fillId="11" borderId="6" xfId="0" applyNumberFormat="1" applyFont="1" applyFill="1" applyBorder="1"/>
    <xf numFmtId="0" fontId="0" fillId="0" borderId="1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12" fillId="4" borderId="4" xfId="0" applyFont="1" applyFill="1" applyBorder="1" applyAlignment="1"/>
    <xf numFmtId="164" fontId="27" fillId="4" borderId="5" xfId="0" applyNumberFormat="1" applyFont="1" applyFill="1" applyBorder="1"/>
    <xf numFmtId="164" fontId="12" fillId="4" borderId="5" xfId="0" applyNumberFormat="1" applyFont="1" applyFill="1" applyBorder="1" applyAlignment="1">
      <alignment horizontal="right"/>
    </xf>
    <xf numFmtId="164" fontId="12" fillId="4" borderId="4" xfId="0" applyNumberFormat="1" applyFont="1" applyFill="1" applyBorder="1" applyAlignment="1">
      <alignment horizontal="right"/>
    </xf>
    <xf numFmtId="164" fontId="14" fillId="5" borderId="5" xfId="0" applyNumberFormat="1" applyFont="1" applyFill="1" applyBorder="1" applyAlignment="1">
      <alignment horizontal="right"/>
    </xf>
    <xf numFmtId="0" fontId="0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left" indent="1"/>
    </xf>
    <xf numFmtId="4" fontId="3" fillId="0" borderId="0" xfId="0" applyNumberFormat="1" applyFont="1"/>
    <xf numFmtId="4" fontId="11" fillId="0" borderId="0" xfId="0" applyNumberFormat="1" applyFont="1" applyFill="1"/>
    <xf numFmtId="0" fontId="0" fillId="0" borderId="14" xfId="0" applyFont="1" applyBorder="1"/>
    <xf numFmtId="164" fontId="29" fillId="0" borderId="32" xfId="0" applyNumberFormat="1" applyFont="1" applyBorder="1"/>
    <xf numFmtId="164" fontId="11" fillId="0" borderId="14" xfId="0" applyNumberFormat="1" applyFont="1" applyFill="1" applyBorder="1" applyAlignment="1">
      <alignment horizontal="right"/>
    </xf>
    <xf numFmtId="164" fontId="0" fillId="0" borderId="14" xfId="0" applyNumberFormat="1" applyFont="1" applyBorder="1"/>
    <xf numFmtId="0" fontId="3" fillId="2" borderId="14" xfId="0" applyFont="1" applyFill="1" applyBorder="1" applyAlignment="1">
      <alignment horizontal="right"/>
    </xf>
    <xf numFmtId="0" fontId="0" fillId="0" borderId="11" xfId="0" applyFont="1" applyBorder="1"/>
    <xf numFmtId="164" fontId="7" fillId="0" borderId="9" xfId="0" applyNumberFormat="1" applyFont="1" applyBorder="1"/>
    <xf numFmtId="164" fontId="7" fillId="9" borderId="11" xfId="0" applyNumberFormat="1" applyFont="1" applyFill="1" applyBorder="1"/>
    <xf numFmtId="164" fontId="7" fillId="9" borderId="9" xfId="0" applyNumberFormat="1" applyFont="1" applyFill="1" applyBorder="1"/>
    <xf numFmtId="164" fontId="14" fillId="0" borderId="9" xfId="0" applyNumberFormat="1" applyFont="1" applyBorder="1"/>
    <xf numFmtId="164" fontId="14" fillId="0" borderId="5" xfId="0" applyNumberFormat="1" applyFont="1" applyBorder="1"/>
    <xf numFmtId="164" fontId="7" fillId="0" borderId="14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14" fillId="3" borderId="5" xfId="0" applyNumberFormat="1" applyFont="1" applyFill="1" applyBorder="1" applyAlignment="1">
      <alignment horizontal="right"/>
    </xf>
    <xf numFmtId="164" fontId="7" fillId="0" borderId="11" xfId="0" applyNumberFormat="1" applyFont="1" applyBorder="1"/>
    <xf numFmtId="164" fontId="7" fillId="0" borderId="12" xfId="0" applyNumberFormat="1" applyFont="1" applyBorder="1" applyAlignment="1">
      <alignment horizontal="right"/>
    </xf>
    <xf numFmtId="164" fontId="14" fillId="6" borderId="6" xfId="0" applyNumberFormat="1" applyFont="1" applyFill="1" applyBorder="1"/>
    <xf numFmtId="164" fontId="14" fillId="12" borderId="0" xfId="0" applyNumberFormat="1" applyFont="1" applyFill="1" applyAlignment="1">
      <alignment horizontal="right"/>
    </xf>
    <xf numFmtId="0" fontId="0" fillId="0" borderId="17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 indent="15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00B050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360</xdr:colOff>
      <xdr:row>0</xdr:row>
      <xdr:rowOff>0</xdr:rowOff>
    </xdr:from>
    <xdr:to>
      <xdr:col>2</xdr:col>
      <xdr:colOff>1219320</xdr:colOff>
      <xdr:row>1</xdr:row>
      <xdr:rowOff>331260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5040" y="0"/>
          <a:ext cx="1218960" cy="68544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203"/>
  <sheetViews>
    <sheetView showGridLines="0" tabSelected="1" topLeftCell="A76" zoomScaleNormal="100" workbookViewId="0">
      <selection activeCell="C81" sqref="C81"/>
    </sheetView>
  </sheetViews>
  <sheetFormatPr defaultColWidth="16.140625" defaultRowHeight="15" zeroHeight="1" x14ac:dyDescent="0.25"/>
  <cols>
    <col min="1" max="1" width="1.5703125" style="1" customWidth="1"/>
    <col min="2" max="2" width="7.42578125" style="2" customWidth="1"/>
    <col min="3" max="3" width="78.28515625" style="1" customWidth="1"/>
    <col min="4" max="8" width="14" style="1" customWidth="1"/>
    <col min="9" max="9" width="16.42578125" style="3" customWidth="1"/>
    <col min="10" max="10" width="16.42578125" style="1" customWidth="1"/>
    <col min="11" max="11" width="16.42578125" style="4" customWidth="1"/>
    <col min="12" max="12" width="47.5703125" style="5" customWidth="1"/>
    <col min="13" max="13" width="12.28515625" style="1" hidden="1" customWidth="1"/>
    <col min="14" max="14" width="10.42578125" style="1" hidden="1" customWidth="1"/>
    <col min="15" max="15" width="17.28515625" style="1" hidden="1" customWidth="1"/>
    <col min="16" max="16" width="10.7109375" style="1" hidden="1" customWidth="1"/>
    <col min="17" max="17" width="3.85546875" style="1" hidden="1" customWidth="1"/>
    <col min="18" max="19" width="11.5703125" style="1" hidden="1" customWidth="1"/>
    <col min="20" max="1008" width="16.140625" style="1" hidden="1"/>
    <col min="1009" max="1009" width="34.7109375" style="1" customWidth="1"/>
    <col min="1010" max="1010" width="6.42578125" style="1" customWidth="1"/>
    <col min="1011" max="1011" width="21.28515625" style="1" customWidth="1"/>
    <col min="1012" max="1012" width="5.5703125" style="1" customWidth="1"/>
    <col min="1013" max="1013" width="8.140625" style="1" customWidth="1"/>
    <col min="1014" max="1014" width="7.5703125" style="1" customWidth="1"/>
    <col min="1015" max="1015" width="8" style="1" customWidth="1"/>
    <col min="1016" max="1016" width="8.7109375" style="1" customWidth="1"/>
    <col min="1017" max="1017" width="8.42578125" style="1" customWidth="1"/>
    <col min="1018" max="1018" width="7" style="1" customWidth="1"/>
    <col min="1019" max="1019" width="10.140625" style="1" customWidth="1"/>
    <col min="1020" max="1020" width="6.7109375" style="1" customWidth="1"/>
    <col min="1021" max="1021" width="8.28515625" style="1" customWidth="1"/>
    <col min="1022" max="1022" width="12.28515625" style="1" customWidth="1"/>
    <col min="1023" max="1023" width="11.140625" style="1" customWidth="1"/>
    <col min="1024" max="1024" width="14.85546875" style="1" customWidth="1"/>
  </cols>
  <sheetData>
    <row r="1" spans="1:1025" ht="28.5" customHeight="1" x14ac:dyDescent="0.25">
      <c r="C1" s="280" t="s">
        <v>120</v>
      </c>
      <c r="D1" s="280"/>
      <c r="E1" s="280"/>
      <c r="F1" s="280"/>
      <c r="G1" s="280"/>
      <c r="H1" s="280"/>
      <c r="I1" s="6"/>
      <c r="J1" s="233"/>
      <c r="K1" s="234"/>
      <c r="L1" s="196"/>
    </row>
    <row r="2" spans="1:1025" s="7" customFormat="1" ht="28.5" x14ac:dyDescent="0.45">
      <c r="B2" s="8"/>
      <c r="C2" s="280"/>
      <c r="D2" s="280"/>
      <c r="E2" s="280"/>
      <c r="F2" s="280"/>
      <c r="G2" s="280"/>
      <c r="H2" s="280"/>
      <c r="I2" s="9"/>
      <c r="K2" s="10"/>
      <c r="L2" s="190" t="s">
        <v>134</v>
      </c>
    </row>
    <row r="3" spans="1:1025" ht="15" customHeight="1" x14ac:dyDescent="0.25">
      <c r="C3" s="281" t="s">
        <v>131</v>
      </c>
      <c r="D3" s="281"/>
      <c r="E3" s="281"/>
      <c r="F3" s="281"/>
      <c r="G3" s="281"/>
      <c r="H3" s="281"/>
      <c r="I3" s="281"/>
      <c r="J3" s="281"/>
      <c r="K3" s="281"/>
    </row>
    <row r="4" spans="1:1025" ht="15.75" customHeight="1" x14ac:dyDescent="0.25">
      <c r="C4" s="281"/>
      <c r="D4" s="281"/>
      <c r="E4" s="281"/>
      <c r="F4" s="281"/>
      <c r="G4" s="281"/>
      <c r="H4" s="281"/>
      <c r="I4" s="281"/>
      <c r="J4" s="281"/>
      <c r="K4" s="281"/>
      <c r="M4" s="6"/>
    </row>
    <row r="5" spans="1:1025" ht="15.75" thickBot="1" x14ac:dyDescent="0.3">
      <c r="C5" s="11"/>
      <c r="D5" s="11"/>
      <c r="E5" s="11"/>
      <c r="F5" s="11"/>
      <c r="G5" s="11"/>
      <c r="H5" s="11"/>
    </row>
    <row r="6" spans="1:1025" ht="45" customHeight="1" thickBot="1" x14ac:dyDescent="0.3">
      <c r="C6" s="12" t="s">
        <v>0</v>
      </c>
      <c r="D6" s="13" t="s">
        <v>124</v>
      </c>
      <c r="E6" s="13" t="s">
        <v>125</v>
      </c>
      <c r="F6" s="13" t="s">
        <v>126</v>
      </c>
      <c r="G6" s="13" t="s">
        <v>127</v>
      </c>
      <c r="H6" s="13" t="s">
        <v>128</v>
      </c>
      <c r="I6" s="183" t="s">
        <v>129</v>
      </c>
      <c r="J6" s="14" t="s">
        <v>1</v>
      </c>
      <c r="K6" s="14" t="s">
        <v>130</v>
      </c>
      <c r="AMK6" s="186"/>
    </row>
    <row r="7" spans="1:1025" ht="15.75" thickBot="1" x14ac:dyDescent="0.3">
      <c r="C7" s="15" t="s">
        <v>2</v>
      </c>
      <c r="D7" s="16">
        <v>1183409</v>
      </c>
      <c r="E7" s="16">
        <v>1189823</v>
      </c>
      <c r="F7" s="16">
        <v>579462.19999999995</v>
      </c>
      <c r="G7" s="16">
        <v>1167604</v>
      </c>
      <c r="H7" s="16">
        <f t="shared" ref="H7:H17" si="0">SUM(G7-D7)</f>
        <v>-15805</v>
      </c>
      <c r="I7" s="239">
        <f>1167604+173880+30000+8870+300</f>
        <v>1380654</v>
      </c>
      <c r="J7" s="16">
        <f t="shared" ref="J7:J16" si="1">I7-G7</f>
        <v>213050</v>
      </c>
      <c r="K7" s="17">
        <f t="shared" ref="K7:K12" si="2">I7/E7</f>
        <v>1.1603860406127635</v>
      </c>
      <c r="L7" s="19"/>
      <c r="AMK7" s="191"/>
    </row>
    <row r="8" spans="1:1025" ht="15.75" thickBot="1" x14ac:dyDescent="0.3">
      <c r="C8" s="18" t="s">
        <v>3</v>
      </c>
      <c r="D8" s="16">
        <v>174965.7</v>
      </c>
      <c r="E8" s="16">
        <v>259082.6</v>
      </c>
      <c r="F8" s="16">
        <v>132606</v>
      </c>
      <c r="G8" s="16">
        <v>141924.70000000001</v>
      </c>
      <c r="H8" s="16">
        <f t="shared" si="0"/>
        <v>-33041</v>
      </c>
      <c r="I8" s="239">
        <f>141924.7-10.4+2000+1215+4100</f>
        <v>149229.30000000002</v>
      </c>
      <c r="J8" s="16">
        <f t="shared" si="1"/>
        <v>7304.6000000000058</v>
      </c>
      <c r="K8" s="17">
        <f t="shared" si="2"/>
        <v>0.57599120898122846</v>
      </c>
      <c r="L8" s="19"/>
      <c r="AMK8" s="191"/>
    </row>
    <row r="9" spans="1:1025" ht="15.75" thickBot="1" x14ac:dyDescent="0.3">
      <c r="C9" s="18" t="s">
        <v>4</v>
      </c>
      <c r="D9" s="16">
        <v>66400</v>
      </c>
      <c r="E9" s="16">
        <v>0</v>
      </c>
      <c r="F9" s="16">
        <v>0</v>
      </c>
      <c r="G9" s="16">
        <v>85950</v>
      </c>
      <c r="H9" s="16">
        <f t="shared" si="0"/>
        <v>19550</v>
      </c>
      <c r="I9" s="239">
        <v>98950</v>
      </c>
      <c r="J9" s="16">
        <f t="shared" si="1"/>
        <v>13000</v>
      </c>
      <c r="K9" s="17">
        <v>0</v>
      </c>
      <c r="L9" s="19"/>
      <c r="AMK9" s="191"/>
    </row>
    <row r="10" spans="1:1025" ht="15.75" thickBot="1" x14ac:dyDescent="0.3">
      <c r="C10" s="15" t="s">
        <v>5</v>
      </c>
      <c r="D10" s="16">
        <v>7200</v>
      </c>
      <c r="E10" s="16">
        <v>7200</v>
      </c>
      <c r="F10" s="16">
        <v>3136.4</v>
      </c>
      <c r="G10" s="16">
        <v>7324</v>
      </c>
      <c r="H10" s="16">
        <f t="shared" si="0"/>
        <v>124</v>
      </c>
      <c r="I10" s="16">
        <v>7324</v>
      </c>
      <c r="J10" s="16">
        <f t="shared" si="1"/>
        <v>0</v>
      </c>
      <c r="K10" s="17">
        <f t="shared" si="2"/>
        <v>1.0172222222222222</v>
      </c>
      <c r="AMK10" s="188"/>
    </row>
    <row r="11" spans="1:1025" ht="15.75" thickBot="1" x14ac:dyDescent="0.3">
      <c r="C11" s="15" t="s">
        <v>6</v>
      </c>
      <c r="D11" s="16">
        <v>113085.2</v>
      </c>
      <c r="E11" s="16">
        <v>203093</v>
      </c>
      <c r="F11" s="16">
        <v>136534.9</v>
      </c>
      <c r="G11" s="16">
        <v>85145</v>
      </c>
      <c r="H11" s="16">
        <f t="shared" si="0"/>
        <v>-27940.199999999997</v>
      </c>
      <c r="I11" s="16">
        <v>85145</v>
      </c>
      <c r="J11" s="16">
        <f t="shared" si="1"/>
        <v>0</v>
      </c>
      <c r="K11" s="17">
        <f t="shared" si="2"/>
        <v>0.41924143126547936</v>
      </c>
      <c r="L11" s="19"/>
      <c r="AMK11" s="188"/>
    </row>
    <row r="12" spans="1:1025" ht="15.75" thickBot="1" x14ac:dyDescent="0.3">
      <c r="C12" s="20" t="s">
        <v>7</v>
      </c>
      <c r="D12" s="21">
        <f>SUM(D7:D11)</f>
        <v>1545059.9</v>
      </c>
      <c r="E12" s="21">
        <f>SUM(E7:E11)</f>
        <v>1659198.6</v>
      </c>
      <c r="F12" s="21">
        <f>SUM(F7:F11)</f>
        <v>851739.5</v>
      </c>
      <c r="G12" s="21">
        <f>SUM(G7:G11)</f>
        <v>1487947.7</v>
      </c>
      <c r="H12" s="21">
        <f t="shared" si="0"/>
        <v>-57112.199999999953</v>
      </c>
      <c r="I12" s="21">
        <f>SUM(I7:I11)</f>
        <v>1721302.3</v>
      </c>
      <c r="J12" s="21">
        <f t="shared" si="1"/>
        <v>233354.60000000009</v>
      </c>
      <c r="K12" s="22">
        <f t="shared" si="2"/>
        <v>1.0374299375614227</v>
      </c>
      <c r="L12" s="19"/>
      <c r="AMK12" s="189"/>
    </row>
    <row r="13" spans="1:1025" x14ac:dyDescent="0.25">
      <c r="C13" s="23" t="s">
        <v>8</v>
      </c>
      <c r="D13" s="24">
        <v>0</v>
      </c>
      <c r="E13" s="24"/>
      <c r="F13" s="25"/>
      <c r="G13" s="24">
        <v>0</v>
      </c>
      <c r="H13" s="24">
        <f t="shared" si="0"/>
        <v>0</v>
      </c>
      <c r="I13" s="24">
        <v>0</v>
      </c>
      <c r="J13" s="24">
        <f t="shared" si="1"/>
        <v>0</v>
      </c>
      <c r="K13" s="26" t="s">
        <v>9</v>
      </c>
      <c r="AMK13" s="192"/>
    </row>
    <row r="14" spans="1:1025" x14ac:dyDescent="0.25">
      <c r="C14" s="23" t="s">
        <v>10</v>
      </c>
      <c r="D14" s="162">
        <v>0</v>
      </c>
      <c r="E14" s="24"/>
      <c r="F14" s="25"/>
      <c r="G14" s="27">
        <v>0</v>
      </c>
      <c r="H14" s="24">
        <f t="shared" si="0"/>
        <v>0</v>
      </c>
      <c r="I14" s="271">
        <v>53242.6</v>
      </c>
      <c r="J14" s="24">
        <f t="shared" si="1"/>
        <v>53242.6</v>
      </c>
      <c r="K14" s="26" t="s">
        <v>9</v>
      </c>
      <c r="AMK14" s="187"/>
    </row>
    <row r="15" spans="1:1025" x14ac:dyDescent="0.25">
      <c r="A15" s="41"/>
      <c r="B15" s="42"/>
      <c r="C15" s="23" t="s">
        <v>113</v>
      </c>
      <c r="D15" s="162">
        <v>0</v>
      </c>
      <c r="E15" s="24"/>
      <c r="F15" s="25"/>
      <c r="G15" s="27">
        <v>0</v>
      </c>
      <c r="H15" s="24"/>
      <c r="I15" s="27">
        <v>0</v>
      </c>
      <c r="J15" s="24"/>
      <c r="K15" s="26"/>
      <c r="L15" s="43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187"/>
    </row>
    <row r="16" spans="1:1025" ht="15.75" thickBot="1" x14ac:dyDescent="0.3">
      <c r="C16" s="23" t="s">
        <v>11</v>
      </c>
      <c r="D16" s="28">
        <v>0</v>
      </c>
      <c r="E16" s="24"/>
      <c r="F16" s="25"/>
      <c r="G16" s="28">
        <v>0</v>
      </c>
      <c r="H16" s="28">
        <f t="shared" si="0"/>
        <v>0</v>
      </c>
      <c r="I16" s="28">
        <v>0</v>
      </c>
      <c r="J16" s="24">
        <f t="shared" si="1"/>
        <v>0</v>
      </c>
      <c r="K16" s="26" t="s">
        <v>9</v>
      </c>
    </row>
    <row r="17" spans="2:16" ht="16.5" thickBot="1" x14ac:dyDescent="0.3">
      <c r="C17" s="29" t="s">
        <v>12</v>
      </c>
      <c r="D17" s="30">
        <f>SUM(D12:D16)</f>
        <v>1545059.9</v>
      </c>
      <c r="E17" s="30">
        <f>SUM(E12:E16)</f>
        <v>1659198.6</v>
      </c>
      <c r="F17" s="30">
        <f>SUM(F12:F16)</f>
        <v>851739.5</v>
      </c>
      <c r="G17" s="30">
        <f>SUM(G12:G16)</f>
        <v>1487947.7</v>
      </c>
      <c r="H17" s="30">
        <f t="shared" si="0"/>
        <v>-57112.199999999953</v>
      </c>
      <c r="I17" s="30">
        <f>SUM(I12:I16)</f>
        <v>1774544.9000000001</v>
      </c>
      <c r="J17" s="30">
        <f>SUM(I17-G17)</f>
        <v>286597.20000000019</v>
      </c>
      <c r="K17" s="31">
        <f>I17/E17</f>
        <v>1.0695192847920678</v>
      </c>
    </row>
    <row r="18" spans="2:16" x14ac:dyDescent="0.25">
      <c r="C18" s="32"/>
      <c r="D18" s="33"/>
      <c r="E18" s="33"/>
      <c r="F18" s="33"/>
      <c r="G18" s="33"/>
      <c r="H18" s="33"/>
    </row>
    <row r="19" spans="2:16" x14ac:dyDescent="0.25">
      <c r="C19" s="34"/>
      <c r="D19" s="35" t="s">
        <v>13</v>
      </c>
      <c r="E19" s="221">
        <v>0</v>
      </c>
      <c r="F19" s="33" t="s">
        <v>108</v>
      </c>
      <c r="G19" s="33"/>
      <c r="H19" s="33"/>
      <c r="I19" s="33" t="s">
        <v>14</v>
      </c>
      <c r="J19" s="33"/>
    </row>
    <row r="20" spans="2:16" x14ac:dyDescent="0.25">
      <c r="C20" s="34"/>
      <c r="D20" s="36"/>
      <c r="E20" s="272">
        <v>53242.6</v>
      </c>
      <c r="F20" s="40" t="s">
        <v>135</v>
      </c>
      <c r="G20" s="40"/>
      <c r="H20" s="40"/>
      <c r="I20" s="40" t="s">
        <v>15</v>
      </c>
      <c r="J20" s="33"/>
    </row>
    <row r="21" spans="2:16" x14ac:dyDescent="0.25">
      <c r="C21" s="34"/>
      <c r="D21" s="36"/>
      <c r="E21" s="184">
        <v>0</v>
      </c>
      <c r="F21" s="33" t="s">
        <v>114</v>
      </c>
      <c r="G21" s="38"/>
      <c r="I21" s="33" t="s">
        <v>15</v>
      </c>
      <c r="J21" s="33"/>
      <c r="K21" s="174"/>
    </row>
    <row r="22" spans="2:16" x14ac:dyDescent="0.25">
      <c r="C22" s="34"/>
      <c r="D22" s="36"/>
      <c r="E22" s="279" t="s">
        <v>115</v>
      </c>
      <c r="F22" s="279"/>
      <c r="G22" s="279"/>
      <c r="H22" s="279"/>
      <c r="I22" s="279"/>
      <c r="J22" s="279"/>
      <c r="K22" s="279"/>
    </row>
    <row r="23" spans="2:16" x14ac:dyDescent="0.25">
      <c r="C23" s="34"/>
      <c r="D23" s="36"/>
      <c r="I23" s="1"/>
      <c r="J23" s="33"/>
    </row>
    <row r="24" spans="2:16" x14ac:dyDescent="0.25">
      <c r="C24" s="34"/>
      <c r="D24" s="36"/>
      <c r="E24" s="37"/>
      <c r="F24" s="33"/>
      <c r="G24" s="38"/>
      <c r="I24" s="33"/>
      <c r="J24" s="33"/>
    </row>
    <row r="25" spans="2:16" x14ac:dyDescent="0.25">
      <c r="C25" s="34"/>
      <c r="D25" s="36"/>
      <c r="E25" s="39"/>
      <c r="F25" s="40"/>
      <c r="G25" s="33"/>
      <c r="H25" s="33"/>
    </row>
    <row r="26" spans="2:16" ht="15" customHeight="1" x14ac:dyDescent="0.25">
      <c r="C26" s="281" t="s">
        <v>121</v>
      </c>
      <c r="D26" s="281"/>
      <c r="E26" s="281"/>
      <c r="F26" s="281"/>
      <c r="G26" s="281"/>
      <c r="H26" s="281"/>
      <c r="I26" s="281"/>
      <c r="J26" s="281"/>
      <c r="K26" s="281"/>
    </row>
    <row r="27" spans="2:16" ht="15.75" customHeight="1" x14ac:dyDescent="0.25">
      <c r="C27" s="281"/>
      <c r="D27" s="281"/>
      <c r="E27" s="281"/>
      <c r="F27" s="281"/>
      <c r="G27" s="281"/>
      <c r="H27" s="281"/>
      <c r="I27" s="281"/>
      <c r="J27" s="281"/>
      <c r="K27" s="281"/>
    </row>
    <row r="28" spans="2:16" ht="15.75" thickBot="1" x14ac:dyDescent="0.3">
      <c r="C28" s="34"/>
      <c r="D28" s="36"/>
      <c r="E28" s="39"/>
      <c r="F28" s="40"/>
      <c r="G28" s="33"/>
      <c r="H28" s="33"/>
      <c r="N28" s="41"/>
      <c r="O28" s="41"/>
      <c r="P28" s="41"/>
    </row>
    <row r="29" spans="2:16" s="41" customFormat="1" ht="30.75" thickBot="1" x14ac:dyDescent="0.3">
      <c r="B29" s="42"/>
      <c r="C29" s="12" t="s">
        <v>16</v>
      </c>
      <c r="D29" s="13" t="s">
        <v>124</v>
      </c>
      <c r="E29" s="13" t="s">
        <v>125</v>
      </c>
      <c r="F29" s="13" t="s">
        <v>126</v>
      </c>
      <c r="G29" s="13" t="s">
        <v>127</v>
      </c>
      <c r="H29" s="13" t="s">
        <v>128</v>
      </c>
      <c r="I29" s="183" t="s">
        <v>129</v>
      </c>
      <c r="J29" s="14" t="s">
        <v>1</v>
      </c>
      <c r="K29" s="14" t="s">
        <v>130</v>
      </c>
      <c r="L29" s="43"/>
      <c r="N29" s="1"/>
      <c r="O29" s="1"/>
      <c r="P29" s="1"/>
    </row>
    <row r="30" spans="2:16" ht="15.75" thickBot="1" x14ac:dyDescent="0.3">
      <c r="C30" s="44" t="s">
        <v>17</v>
      </c>
      <c r="D30" s="200">
        <v>1319109.8999999999</v>
      </c>
      <c r="E30" s="45">
        <v>1460692.9</v>
      </c>
      <c r="F30" s="201">
        <v>662657.4</v>
      </c>
      <c r="G30" s="45">
        <v>1505129.4</v>
      </c>
      <c r="H30" s="201">
        <f t="shared" ref="H30:H45" si="3">G30-D30</f>
        <v>186019.5</v>
      </c>
      <c r="I30" s="264">
        <v>1480798.9</v>
      </c>
      <c r="J30" s="202">
        <f t="shared" ref="J30:J45" si="4">I30-G30</f>
        <v>-24330.5</v>
      </c>
      <c r="K30" s="46">
        <f>I30/E30</f>
        <v>1.0137647003007957</v>
      </c>
    </row>
    <row r="31" spans="2:16" ht="15.75" thickBot="1" x14ac:dyDescent="0.3">
      <c r="C31" s="195" t="s">
        <v>18</v>
      </c>
      <c r="D31" s="203">
        <f>SUM(D32:D43)</f>
        <v>225950</v>
      </c>
      <c r="E31" s="204">
        <f>SUM(E32:E44)</f>
        <v>247452.69999999998</v>
      </c>
      <c r="F31" s="201">
        <f>SUM(F32:F44)</f>
        <v>97454.199999999983</v>
      </c>
      <c r="G31" s="204">
        <f>SUM(G32:G44)</f>
        <v>408085</v>
      </c>
      <c r="H31" s="201">
        <f t="shared" si="3"/>
        <v>182135</v>
      </c>
      <c r="I31" s="265">
        <f>SUM(I32:I44)</f>
        <v>293746</v>
      </c>
      <c r="J31" s="202">
        <f t="shared" si="4"/>
        <v>-114339</v>
      </c>
      <c r="K31" s="46">
        <f>I31/E31</f>
        <v>1.1870793893135942</v>
      </c>
    </row>
    <row r="32" spans="2:16" x14ac:dyDescent="0.25">
      <c r="C32" s="47" t="s">
        <v>103</v>
      </c>
      <c r="D32" s="205">
        <v>19590</v>
      </c>
      <c r="E32" s="206">
        <v>18890</v>
      </c>
      <c r="F32" s="206">
        <v>9049.2999999999993</v>
      </c>
      <c r="G32" s="106">
        <v>20204</v>
      </c>
      <c r="H32" s="206">
        <f t="shared" si="3"/>
        <v>614</v>
      </c>
      <c r="I32" s="261">
        <v>16704</v>
      </c>
      <c r="J32" s="206">
        <f t="shared" si="4"/>
        <v>-3500</v>
      </c>
      <c r="K32" s="175">
        <f>I32/E32</f>
        <v>0.88427739544732664</v>
      </c>
    </row>
    <row r="33" spans="1:1024" x14ac:dyDescent="0.25">
      <c r="C33" s="48" t="s">
        <v>19</v>
      </c>
      <c r="D33" s="207">
        <v>189980</v>
      </c>
      <c r="E33" s="208">
        <v>191303</v>
      </c>
      <c r="F33" s="208">
        <v>72683.7</v>
      </c>
      <c r="G33" s="111">
        <v>327531</v>
      </c>
      <c r="H33" s="208">
        <f t="shared" si="3"/>
        <v>137551</v>
      </c>
      <c r="I33" s="111">
        <v>258342</v>
      </c>
      <c r="J33" s="208">
        <f t="shared" si="4"/>
        <v>-69189</v>
      </c>
      <c r="K33" s="49">
        <f>I33/E33</f>
        <v>1.350433605327674</v>
      </c>
      <c r="L33" s="50"/>
    </row>
    <row r="34" spans="1:1024" x14ac:dyDescent="0.25">
      <c r="C34" s="48" t="s">
        <v>20</v>
      </c>
      <c r="D34" s="209">
        <v>0</v>
      </c>
      <c r="E34" s="208">
        <v>0</v>
      </c>
      <c r="F34" s="208">
        <v>0</v>
      </c>
      <c r="G34" s="111">
        <v>0</v>
      </c>
      <c r="H34" s="208">
        <f t="shared" si="3"/>
        <v>0</v>
      </c>
      <c r="I34" s="111">
        <v>0</v>
      </c>
      <c r="J34" s="208">
        <f t="shared" si="4"/>
        <v>0</v>
      </c>
      <c r="K34" s="49">
        <v>0</v>
      </c>
    </row>
    <row r="35" spans="1:1024" x14ac:dyDescent="0.25">
      <c r="C35" s="48" t="s">
        <v>21</v>
      </c>
      <c r="D35" s="209">
        <v>1900</v>
      </c>
      <c r="E35" s="208">
        <v>1944</v>
      </c>
      <c r="F35" s="208">
        <v>992.9</v>
      </c>
      <c r="G35" s="111">
        <v>5110</v>
      </c>
      <c r="H35" s="208">
        <f t="shared" si="3"/>
        <v>3210</v>
      </c>
      <c r="I35" s="111">
        <v>5360</v>
      </c>
      <c r="J35" s="208">
        <f t="shared" si="4"/>
        <v>250</v>
      </c>
      <c r="K35" s="51" t="s">
        <v>9</v>
      </c>
    </row>
    <row r="36" spans="1:1024" x14ac:dyDescent="0.25">
      <c r="C36" s="48" t="s">
        <v>22</v>
      </c>
      <c r="D36" s="209">
        <v>7980</v>
      </c>
      <c r="E36" s="208">
        <v>7980</v>
      </c>
      <c r="F36" s="208">
        <v>767.9</v>
      </c>
      <c r="G36" s="111">
        <v>3140</v>
      </c>
      <c r="H36" s="208">
        <f t="shared" si="3"/>
        <v>-4840</v>
      </c>
      <c r="I36" s="111">
        <v>3140</v>
      </c>
      <c r="J36" s="208">
        <f t="shared" si="4"/>
        <v>0</v>
      </c>
      <c r="K36" s="49">
        <f>I36/E36</f>
        <v>0.39348370927318294</v>
      </c>
    </row>
    <row r="37" spans="1:1024" x14ac:dyDescent="0.25">
      <c r="C37" s="48" t="s">
        <v>23</v>
      </c>
      <c r="D37" s="209">
        <v>4500</v>
      </c>
      <c r="E37" s="208">
        <v>4500</v>
      </c>
      <c r="F37" s="208">
        <v>1822.5</v>
      </c>
      <c r="G37" s="111">
        <v>12500</v>
      </c>
      <c r="H37" s="208">
        <f t="shared" si="3"/>
        <v>8000</v>
      </c>
      <c r="I37" s="111">
        <v>10200</v>
      </c>
      <c r="J37" s="208">
        <f t="shared" si="4"/>
        <v>-2300</v>
      </c>
      <c r="K37" s="49">
        <f>I37/E37</f>
        <v>2.2666666666666666</v>
      </c>
    </row>
    <row r="38" spans="1:1024" x14ac:dyDescent="0.25">
      <c r="C38" s="48" t="s">
        <v>24</v>
      </c>
      <c r="D38" s="209">
        <v>0</v>
      </c>
      <c r="E38" s="208">
        <v>0</v>
      </c>
      <c r="F38" s="208">
        <v>0</v>
      </c>
      <c r="G38" s="111">
        <v>0</v>
      </c>
      <c r="H38" s="208">
        <f t="shared" si="3"/>
        <v>0</v>
      </c>
      <c r="I38" s="111">
        <v>0</v>
      </c>
      <c r="J38" s="208">
        <f t="shared" si="4"/>
        <v>0</v>
      </c>
      <c r="K38" s="51" t="s">
        <v>9</v>
      </c>
    </row>
    <row r="39" spans="1:1024" x14ac:dyDescent="0.25">
      <c r="C39" s="48" t="s">
        <v>25</v>
      </c>
      <c r="D39" s="210">
        <v>0</v>
      </c>
      <c r="E39" s="208">
        <v>0</v>
      </c>
      <c r="F39" s="208">
        <v>0</v>
      </c>
      <c r="G39" s="111">
        <v>5000</v>
      </c>
      <c r="H39" s="208">
        <f t="shared" si="3"/>
        <v>5000</v>
      </c>
      <c r="I39" s="269">
        <v>0</v>
      </c>
      <c r="J39" s="208">
        <f t="shared" si="4"/>
        <v>-5000</v>
      </c>
      <c r="K39" s="51" t="s">
        <v>9</v>
      </c>
    </row>
    <row r="40" spans="1:1024" x14ac:dyDescent="0.25">
      <c r="A40" s="41"/>
      <c r="B40" s="42"/>
      <c r="C40" s="48" t="s">
        <v>104</v>
      </c>
      <c r="D40" s="209">
        <v>0</v>
      </c>
      <c r="E40" s="208">
        <v>0</v>
      </c>
      <c r="F40" s="208">
        <v>0</v>
      </c>
      <c r="G40" s="111">
        <v>0</v>
      </c>
      <c r="H40" s="208">
        <f>G40-D40</f>
        <v>0</v>
      </c>
      <c r="I40" s="111">
        <v>0</v>
      </c>
      <c r="J40" s="208">
        <f>I40-G40</f>
        <v>0</v>
      </c>
      <c r="K40" s="51" t="s">
        <v>9</v>
      </c>
      <c r="L40" s="43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1"/>
      <c r="DW40" s="41"/>
      <c r="DX40" s="41"/>
      <c r="DY40" s="41"/>
      <c r="DZ40" s="41"/>
      <c r="EA40" s="41"/>
      <c r="EB40" s="41"/>
      <c r="EC40" s="41"/>
      <c r="ED40" s="41"/>
      <c r="EE40" s="41"/>
      <c r="EF40" s="41"/>
      <c r="EG40" s="41"/>
      <c r="EH40" s="41"/>
      <c r="EI40" s="41"/>
      <c r="EJ40" s="41"/>
      <c r="EK40" s="41"/>
      <c r="EL40" s="41"/>
      <c r="EM40" s="41"/>
      <c r="EN40" s="41"/>
      <c r="EO40" s="41"/>
      <c r="EP40" s="41"/>
      <c r="EQ40" s="41"/>
      <c r="ER40" s="41"/>
      <c r="ES40" s="41"/>
      <c r="ET40" s="41"/>
      <c r="EU40" s="41"/>
      <c r="EV40" s="41"/>
      <c r="EW40" s="41"/>
      <c r="EX40" s="41"/>
      <c r="EY40" s="41"/>
      <c r="EZ40" s="41"/>
      <c r="FA40" s="41"/>
      <c r="FB40" s="41"/>
      <c r="FC40" s="41"/>
      <c r="FD40" s="41"/>
      <c r="FE40" s="41"/>
      <c r="FF40" s="41"/>
      <c r="FG40" s="41"/>
      <c r="FH40" s="41"/>
      <c r="FI40" s="41"/>
      <c r="FJ40" s="41"/>
      <c r="FK40" s="41"/>
      <c r="FL40" s="41"/>
      <c r="FM40" s="41"/>
      <c r="FN40" s="41"/>
      <c r="FO40" s="41"/>
      <c r="FP40" s="41"/>
      <c r="FQ40" s="41"/>
      <c r="FR40" s="41"/>
      <c r="FS40" s="41"/>
      <c r="FT40" s="41"/>
      <c r="FU40" s="41"/>
      <c r="FV40" s="41"/>
      <c r="FW40" s="41"/>
      <c r="FX40" s="41"/>
      <c r="FY40" s="41"/>
      <c r="FZ40" s="41"/>
      <c r="GA40" s="41"/>
      <c r="GB40" s="41"/>
      <c r="GC40" s="41"/>
      <c r="GD40" s="41"/>
      <c r="GE40" s="41"/>
      <c r="GF40" s="41"/>
      <c r="GG40" s="41"/>
      <c r="GH40" s="41"/>
      <c r="GI40" s="41"/>
      <c r="GJ40" s="41"/>
      <c r="GK40" s="41"/>
      <c r="GL40" s="41"/>
      <c r="GM40" s="41"/>
      <c r="GN40" s="41"/>
      <c r="GO40" s="41"/>
      <c r="GP40" s="41"/>
      <c r="GQ40" s="41"/>
      <c r="GR40" s="41"/>
      <c r="GS40" s="41"/>
      <c r="GT40" s="41"/>
      <c r="GU40" s="41"/>
      <c r="GV40" s="41"/>
      <c r="GW40" s="41"/>
      <c r="GX40" s="41"/>
      <c r="GY40" s="41"/>
      <c r="GZ40" s="41"/>
      <c r="HA40" s="41"/>
      <c r="HB40" s="41"/>
      <c r="HC40" s="41"/>
      <c r="HD40" s="41"/>
      <c r="HE40" s="41"/>
      <c r="HF40" s="41"/>
      <c r="HG40" s="41"/>
      <c r="HH40" s="41"/>
      <c r="HI40" s="41"/>
      <c r="HJ40" s="41"/>
      <c r="HK40" s="41"/>
      <c r="HL40" s="41"/>
      <c r="HM40" s="41"/>
      <c r="HN40" s="41"/>
      <c r="HO40" s="41"/>
      <c r="HP40" s="41"/>
      <c r="HQ40" s="41"/>
      <c r="HR40" s="41"/>
      <c r="HS40" s="41"/>
      <c r="HT40" s="41"/>
      <c r="HU40" s="41"/>
      <c r="HV40" s="41"/>
      <c r="HW40" s="41"/>
      <c r="HX40" s="41"/>
      <c r="HY40" s="41"/>
      <c r="HZ40" s="41"/>
      <c r="IA40" s="41"/>
      <c r="IB40" s="41"/>
      <c r="IC40" s="41"/>
      <c r="ID40" s="41"/>
      <c r="IE40" s="41"/>
      <c r="IF40" s="41"/>
      <c r="IG40" s="41"/>
      <c r="IH40" s="41"/>
      <c r="II40" s="41"/>
      <c r="IJ40" s="41"/>
      <c r="IK40" s="41"/>
      <c r="IL40" s="41"/>
      <c r="IM40" s="41"/>
      <c r="IN40" s="41"/>
      <c r="IO40" s="41"/>
      <c r="IP40" s="41"/>
      <c r="IQ40" s="41"/>
      <c r="IR40" s="41"/>
      <c r="IS40" s="41"/>
      <c r="IT40" s="41"/>
      <c r="IU40" s="41"/>
      <c r="IV40" s="41"/>
      <c r="IW40" s="41"/>
      <c r="IX40" s="41"/>
      <c r="IY40" s="41"/>
      <c r="IZ40" s="41"/>
      <c r="JA40" s="41"/>
      <c r="JB40" s="41"/>
      <c r="JC40" s="41"/>
      <c r="JD40" s="41"/>
      <c r="JE40" s="41"/>
      <c r="JF40" s="41"/>
      <c r="JG40" s="41"/>
      <c r="JH40" s="41"/>
      <c r="JI40" s="41"/>
      <c r="JJ40" s="41"/>
      <c r="JK40" s="41"/>
      <c r="JL40" s="41"/>
      <c r="JM40" s="41"/>
      <c r="JN40" s="41"/>
      <c r="JO40" s="41"/>
      <c r="JP40" s="41"/>
      <c r="JQ40" s="41"/>
      <c r="JR40" s="41"/>
      <c r="JS40" s="41"/>
      <c r="JT40" s="41"/>
      <c r="JU40" s="41"/>
      <c r="JV40" s="41"/>
      <c r="JW40" s="41"/>
      <c r="JX40" s="41"/>
      <c r="JY40" s="41"/>
      <c r="JZ40" s="41"/>
      <c r="KA40" s="41"/>
      <c r="KB40" s="41"/>
      <c r="KC40" s="41"/>
      <c r="KD40" s="41"/>
      <c r="KE40" s="41"/>
      <c r="KF40" s="41"/>
      <c r="KG40" s="41"/>
      <c r="KH40" s="41"/>
      <c r="KI40" s="41"/>
      <c r="KJ40" s="41"/>
      <c r="KK40" s="41"/>
      <c r="KL40" s="41"/>
      <c r="KM40" s="41"/>
      <c r="KN40" s="41"/>
      <c r="KO40" s="41"/>
      <c r="KP40" s="41"/>
      <c r="KQ40" s="41"/>
      <c r="KR40" s="41"/>
      <c r="KS40" s="41"/>
      <c r="KT40" s="41"/>
      <c r="KU40" s="41"/>
      <c r="KV40" s="41"/>
      <c r="KW40" s="41"/>
      <c r="KX40" s="41"/>
      <c r="KY40" s="41"/>
      <c r="KZ40" s="41"/>
      <c r="LA40" s="41"/>
      <c r="LB40" s="41"/>
      <c r="LC40" s="41"/>
      <c r="LD40" s="41"/>
      <c r="LE40" s="41"/>
      <c r="LF40" s="41"/>
      <c r="LG40" s="41"/>
      <c r="LH40" s="41"/>
      <c r="LI40" s="41"/>
      <c r="LJ40" s="41"/>
      <c r="LK40" s="41"/>
      <c r="LL40" s="41"/>
      <c r="LM40" s="41"/>
      <c r="LN40" s="41"/>
      <c r="LO40" s="41"/>
      <c r="LP40" s="41"/>
      <c r="LQ40" s="41"/>
      <c r="LR40" s="41"/>
      <c r="LS40" s="41"/>
      <c r="LT40" s="41"/>
      <c r="LU40" s="41"/>
      <c r="LV40" s="41"/>
      <c r="LW40" s="41"/>
      <c r="LX40" s="41"/>
      <c r="LY40" s="41"/>
      <c r="LZ40" s="41"/>
      <c r="MA40" s="41"/>
      <c r="MB40" s="41"/>
      <c r="MC40" s="41"/>
      <c r="MD40" s="41"/>
      <c r="ME40" s="41"/>
      <c r="MF40" s="41"/>
      <c r="MG40" s="41"/>
      <c r="MH40" s="41"/>
      <c r="MI40" s="41"/>
      <c r="MJ40" s="41"/>
      <c r="MK40" s="41"/>
      <c r="ML40" s="41"/>
      <c r="MM40" s="41"/>
      <c r="MN40" s="41"/>
      <c r="MO40" s="41"/>
      <c r="MP40" s="41"/>
      <c r="MQ40" s="41"/>
      <c r="MR40" s="41"/>
      <c r="MS40" s="41"/>
      <c r="MT40" s="41"/>
      <c r="MU40" s="41"/>
      <c r="MV40" s="41"/>
      <c r="MW40" s="41"/>
      <c r="MX40" s="41"/>
      <c r="MY40" s="41"/>
      <c r="MZ40" s="41"/>
      <c r="NA40" s="41"/>
      <c r="NB40" s="41"/>
      <c r="NC40" s="41"/>
      <c r="ND40" s="41"/>
      <c r="NE40" s="41"/>
      <c r="NF40" s="41"/>
      <c r="NG40" s="41"/>
      <c r="NH40" s="41"/>
      <c r="NI40" s="41"/>
      <c r="NJ40" s="41"/>
      <c r="NK40" s="41"/>
      <c r="NL40" s="41"/>
      <c r="NM40" s="41"/>
      <c r="NN40" s="41"/>
      <c r="NO40" s="41"/>
      <c r="NP40" s="41"/>
      <c r="NQ40" s="41"/>
      <c r="NR40" s="41"/>
      <c r="NS40" s="41"/>
      <c r="NT40" s="41"/>
      <c r="NU40" s="41"/>
      <c r="NV40" s="41"/>
      <c r="NW40" s="41"/>
      <c r="NX40" s="41"/>
      <c r="NY40" s="41"/>
      <c r="NZ40" s="41"/>
      <c r="OA40" s="41"/>
      <c r="OB40" s="41"/>
      <c r="OC40" s="41"/>
      <c r="OD40" s="41"/>
      <c r="OE40" s="41"/>
      <c r="OF40" s="41"/>
      <c r="OG40" s="41"/>
      <c r="OH40" s="41"/>
      <c r="OI40" s="41"/>
      <c r="OJ40" s="41"/>
      <c r="OK40" s="41"/>
      <c r="OL40" s="41"/>
      <c r="OM40" s="41"/>
      <c r="ON40" s="41"/>
      <c r="OO40" s="41"/>
      <c r="OP40" s="41"/>
      <c r="OQ40" s="41"/>
      <c r="OR40" s="41"/>
      <c r="OS40" s="41"/>
      <c r="OT40" s="41"/>
      <c r="OU40" s="41"/>
      <c r="OV40" s="41"/>
      <c r="OW40" s="41"/>
      <c r="OX40" s="41"/>
      <c r="OY40" s="41"/>
      <c r="OZ40" s="41"/>
      <c r="PA40" s="41"/>
      <c r="PB40" s="41"/>
      <c r="PC40" s="41"/>
      <c r="PD40" s="41"/>
      <c r="PE40" s="41"/>
      <c r="PF40" s="41"/>
      <c r="PG40" s="41"/>
      <c r="PH40" s="41"/>
      <c r="PI40" s="41"/>
      <c r="PJ40" s="41"/>
      <c r="PK40" s="41"/>
      <c r="PL40" s="41"/>
      <c r="PM40" s="41"/>
      <c r="PN40" s="41"/>
      <c r="PO40" s="41"/>
      <c r="PP40" s="41"/>
      <c r="PQ40" s="41"/>
      <c r="PR40" s="41"/>
      <c r="PS40" s="41"/>
      <c r="PT40" s="41"/>
      <c r="PU40" s="41"/>
      <c r="PV40" s="41"/>
      <c r="PW40" s="41"/>
      <c r="PX40" s="41"/>
      <c r="PY40" s="41"/>
      <c r="PZ40" s="41"/>
      <c r="QA40" s="41"/>
      <c r="QB40" s="41"/>
      <c r="QC40" s="41"/>
      <c r="QD40" s="41"/>
      <c r="QE40" s="41"/>
      <c r="QF40" s="41"/>
      <c r="QG40" s="41"/>
      <c r="QH40" s="41"/>
      <c r="QI40" s="41"/>
      <c r="QJ40" s="41"/>
      <c r="QK40" s="41"/>
      <c r="QL40" s="41"/>
      <c r="QM40" s="41"/>
      <c r="QN40" s="41"/>
      <c r="QO40" s="41"/>
      <c r="QP40" s="41"/>
      <c r="QQ40" s="41"/>
      <c r="QR40" s="41"/>
      <c r="QS40" s="41"/>
      <c r="QT40" s="41"/>
      <c r="QU40" s="41"/>
      <c r="QV40" s="41"/>
      <c r="QW40" s="41"/>
      <c r="QX40" s="41"/>
      <c r="QY40" s="41"/>
      <c r="QZ40" s="41"/>
      <c r="RA40" s="41"/>
      <c r="RB40" s="41"/>
      <c r="RC40" s="41"/>
      <c r="RD40" s="41"/>
      <c r="RE40" s="41"/>
      <c r="RF40" s="41"/>
      <c r="RG40" s="41"/>
      <c r="RH40" s="41"/>
      <c r="RI40" s="41"/>
      <c r="RJ40" s="41"/>
      <c r="RK40" s="41"/>
      <c r="RL40" s="41"/>
      <c r="RM40" s="41"/>
      <c r="RN40" s="41"/>
      <c r="RO40" s="41"/>
      <c r="RP40" s="41"/>
      <c r="RQ40" s="41"/>
      <c r="RR40" s="41"/>
      <c r="RS40" s="41"/>
      <c r="RT40" s="41"/>
      <c r="RU40" s="41"/>
      <c r="RV40" s="41"/>
      <c r="RW40" s="41"/>
      <c r="RX40" s="41"/>
      <c r="RY40" s="41"/>
      <c r="RZ40" s="41"/>
      <c r="SA40" s="41"/>
      <c r="SB40" s="41"/>
      <c r="SC40" s="41"/>
      <c r="SD40" s="41"/>
      <c r="SE40" s="41"/>
      <c r="SF40" s="41"/>
      <c r="SG40" s="41"/>
      <c r="SH40" s="41"/>
      <c r="SI40" s="41"/>
      <c r="SJ40" s="41"/>
      <c r="SK40" s="41"/>
      <c r="SL40" s="41"/>
      <c r="SM40" s="41"/>
      <c r="SN40" s="41"/>
      <c r="SO40" s="41"/>
      <c r="SP40" s="41"/>
      <c r="SQ40" s="41"/>
      <c r="SR40" s="41"/>
      <c r="SS40" s="41"/>
      <c r="ST40" s="41"/>
      <c r="SU40" s="41"/>
      <c r="SV40" s="41"/>
      <c r="SW40" s="41"/>
      <c r="SX40" s="41"/>
      <c r="SY40" s="41"/>
      <c r="SZ40" s="41"/>
      <c r="TA40" s="41"/>
      <c r="TB40" s="41"/>
      <c r="TC40" s="41"/>
      <c r="TD40" s="41"/>
      <c r="TE40" s="41"/>
      <c r="TF40" s="41"/>
      <c r="TG40" s="41"/>
      <c r="TH40" s="41"/>
      <c r="TI40" s="41"/>
      <c r="TJ40" s="41"/>
      <c r="TK40" s="41"/>
      <c r="TL40" s="41"/>
      <c r="TM40" s="41"/>
      <c r="TN40" s="41"/>
      <c r="TO40" s="41"/>
      <c r="TP40" s="41"/>
      <c r="TQ40" s="41"/>
      <c r="TR40" s="41"/>
      <c r="TS40" s="41"/>
      <c r="TT40" s="41"/>
      <c r="TU40" s="41"/>
      <c r="TV40" s="41"/>
      <c r="TW40" s="41"/>
      <c r="TX40" s="41"/>
      <c r="TY40" s="41"/>
      <c r="TZ40" s="41"/>
      <c r="UA40" s="41"/>
      <c r="UB40" s="41"/>
      <c r="UC40" s="41"/>
      <c r="UD40" s="41"/>
      <c r="UE40" s="41"/>
      <c r="UF40" s="41"/>
      <c r="UG40" s="41"/>
      <c r="UH40" s="41"/>
      <c r="UI40" s="41"/>
      <c r="UJ40" s="41"/>
      <c r="UK40" s="41"/>
      <c r="UL40" s="41"/>
      <c r="UM40" s="41"/>
      <c r="UN40" s="41"/>
      <c r="UO40" s="41"/>
      <c r="UP40" s="41"/>
      <c r="UQ40" s="41"/>
      <c r="UR40" s="41"/>
      <c r="US40" s="41"/>
      <c r="UT40" s="41"/>
      <c r="UU40" s="41"/>
      <c r="UV40" s="41"/>
      <c r="UW40" s="41"/>
      <c r="UX40" s="41"/>
      <c r="UY40" s="41"/>
      <c r="UZ40" s="41"/>
      <c r="VA40" s="41"/>
      <c r="VB40" s="41"/>
      <c r="VC40" s="41"/>
      <c r="VD40" s="41"/>
      <c r="VE40" s="41"/>
      <c r="VF40" s="41"/>
      <c r="VG40" s="41"/>
      <c r="VH40" s="41"/>
      <c r="VI40" s="41"/>
      <c r="VJ40" s="41"/>
      <c r="VK40" s="41"/>
      <c r="VL40" s="41"/>
      <c r="VM40" s="41"/>
      <c r="VN40" s="41"/>
      <c r="VO40" s="41"/>
      <c r="VP40" s="41"/>
      <c r="VQ40" s="41"/>
      <c r="VR40" s="41"/>
      <c r="VS40" s="41"/>
      <c r="VT40" s="41"/>
      <c r="VU40" s="41"/>
      <c r="VV40" s="41"/>
      <c r="VW40" s="41"/>
      <c r="VX40" s="41"/>
      <c r="VY40" s="41"/>
      <c r="VZ40" s="41"/>
      <c r="WA40" s="41"/>
      <c r="WB40" s="41"/>
      <c r="WC40" s="41"/>
      <c r="WD40" s="41"/>
      <c r="WE40" s="41"/>
      <c r="WF40" s="41"/>
      <c r="WG40" s="41"/>
      <c r="WH40" s="41"/>
      <c r="WI40" s="41"/>
      <c r="WJ40" s="41"/>
      <c r="WK40" s="41"/>
      <c r="WL40" s="41"/>
      <c r="WM40" s="41"/>
      <c r="WN40" s="41"/>
      <c r="WO40" s="41"/>
      <c r="WP40" s="41"/>
      <c r="WQ40" s="41"/>
      <c r="WR40" s="41"/>
      <c r="WS40" s="41"/>
      <c r="WT40" s="41"/>
      <c r="WU40" s="41"/>
      <c r="WV40" s="41"/>
      <c r="WW40" s="41"/>
      <c r="WX40" s="41"/>
      <c r="WY40" s="41"/>
      <c r="WZ40" s="41"/>
      <c r="XA40" s="41"/>
      <c r="XB40" s="41"/>
      <c r="XC40" s="41"/>
      <c r="XD40" s="41"/>
      <c r="XE40" s="41"/>
      <c r="XF40" s="41"/>
      <c r="XG40" s="41"/>
      <c r="XH40" s="41"/>
      <c r="XI40" s="41"/>
      <c r="XJ40" s="41"/>
      <c r="XK40" s="41"/>
      <c r="XL40" s="41"/>
      <c r="XM40" s="41"/>
      <c r="XN40" s="41"/>
      <c r="XO40" s="41"/>
      <c r="XP40" s="41"/>
      <c r="XQ40" s="41"/>
      <c r="XR40" s="41"/>
      <c r="XS40" s="41"/>
      <c r="XT40" s="41"/>
      <c r="XU40" s="41"/>
      <c r="XV40" s="41"/>
      <c r="XW40" s="41"/>
      <c r="XX40" s="41"/>
      <c r="XY40" s="41"/>
      <c r="XZ40" s="41"/>
      <c r="YA40" s="41"/>
      <c r="YB40" s="41"/>
      <c r="YC40" s="41"/>
      <c r="YD40" s="41"/>
      <c r="YE40" s="41"/>
      <c r="YF40" s="41"/>
      <c r="YG40" s="41"/>
      <c r="YH40" s="41"/>
      <c r="YI40" s="41"/>
      <c r="YJ40" s="41"/>
      <c r="YK40" s="41"/>
      <c r="YL40" s="41"/>
      <c r="YM40" s="41"/>
      <c r="YN40" s="41"/>
      <c r="YO40" s="41"/>
      <c r="YP40" s="41"/>
      <c r="YQ40" s="41"/>
      <c r="YR40" s="41"/>
      <c r="YS40" s="41"/>
      <c r="YT40" s="41"/>
      <c r="YU40" s="41"/>
      <c r="YV40" s="41"/>
      <c r="YW40" s="41"/>
      <c r="YX40" s="41"/>
      <c r="YY40" s="41"/>
      <c r="YZ40" s="41"/>
      <c r="ZA40" s="41"/>
      <c r="ZB40" s="41"/>
      <c r="ZC40" s="41"/>
      <c r="ZD40" s="41"/>
      <c r="ZE40" s="41"/>
      <c r="ZF40" s="41"/>
      <c r="ZG40" s="41"/>
      <c r="ZH40" s="41"/>
      <c r="ZI40" s="41"/>
      <c r="ZJ40" s="41"/>
      <c r="ZK40" s="41"/>
      <c r="ZL40" s="41"/>
      <c r="ZM40" s="41"/>
      <c r="ZN40" s="41"/>
      <c r="ZO40" s="41"/>
      <c r="ZP40" s="41"/>
      <c r="ZQ40" s="41"/>
      <c r="ZR40" s="41"/>
      <c r="ZS40" s="41"/>
      <c r="ZT40" s="41"/>
      <c r="ZU40" s="41"/>
      <c r="ZV40" s="41"/>
      <c r="ZW40" s="41"/>
      <c r="ZX40" s="41"/>
      <c r="ZY40" s="41"/>
      <c r="ZZ40" s="41"/>
      <c r="AAA40" s="41"/>
      <c r="AAB40" s="41"/>
      <c r="AAC40" s="41"/>
      <c r="AAD40" s="41"/>
      <c r="AAE40" s="41"/>
      <c r="AAF40" s="41"/>
      <c r="AAG40" s="41"/>
      <c r="AAH40" s="41"/>
      <c r="AAI40" s="41"/>
      <c r="AAJ40" s="41"/>
      <c r="AAK40" s="41"/>
      <c r="AAL40" s="41"/>
      <c r="AAM40" s="41"/>
      <c r="AAN40" s="41"/>
      <c r="AAO40" s="41"/>
      <c r="AAP40" s="41"/>
      <c r="AAQ40" s="41"/>
      <c r="AAR40" s="41"/>
      <c r="AAS40" s="41"/>
      <c r="AAT40" s="41"/>
      <c r="AAU40" s="41"/>
      <c r="AAV40" s="41"/>
      <c r="AAW40" s="41"/>
      <c r="AAX40" s="41"/>
      <c r="AAY40" s="41"/>
      <c r="AAZ40" s="41"/>
      <c r="ABA40" s="41"/>
      <c r="ABB40" s="41"/>
      <c r="ABC40" s="41"/>
      <c r="ABD40" s="41"/>
      <c r="ABE40" s="41"/>
      <c r="ABF40" s="41"/>
      <c r="ABG40" s="41"/>
      <c r="ABH40" s="41"/>
      <c r="ABI40" s="41"/>
      <c r="ABJ40" s="41"/>
      <c r="ABK40" s="41"/>
      <c r="ABL40" s="41"/>
      <c r="ABM40" s="41"/>
      <c r="ABN40" s="41"/>
      <c r="ABO40" s="41"/>
      <c r="ABP40" s="41"/>
      <c r="ABQ40" s="41"/>
      <c r="ABR40" s="41"/>
      <c r="ABS40" s="41"/>
      <c r="ABT40" s="41"/>
      <c r="ABU40" s="41"/>
      <c r="ABV40" s="41"/>
      <c r="ABW40" s="41"/>
      <c r="ABX40" s="41"/>
      <c r="ABY40" s="41"/>
      <c r="ABZ40" s="41"/>
      <c r="ACA40" s="41"/>
      <c r="ACB40" s="41"/>
      <c r="ACC40" s="41"/>
      <c r="ACD40" s="41"/>
      <c r="ACE40" s="41"/>
      <c r="ACF40" s="41"/>
      <c r="ACG40" s="41"/>
      <c r="ACH40" s="41"/>
      <c r="ACI40" s="41"/>
      <c r="ACJ40" s="41"/>
      <c r="ACK40" s="41"/>
      <c r="ACL40" s="41"/>
      <c r="ACM40" s="41"/>
      <c r="ACN40" s="41"/>
      <c r="ACO40" s="41"/>
      <c r="ACP40" s="41"/>
      <c r="ACQ40" s="41"/>
      <c r="ACR40" s="41"/>
      <c r="ACS40" s="41"/>
      <c r="ACT40" s="41"/>
      <c r="ACU40" s="41"/>
      <c r="ACV40" s="41"/>
      <c r="ACW40" s="41"/>
      <c r="ACX40" s="41"/>
      <c r="ACY40" s="41"/>
      <c r="ACZ40" s="41"/>
      <c r="ADA40" s="41"/>
      <c r="ADB40" s="41"/>
      <c r="ADC40" s="41"/>
      <c r="ADD40" s="41"/>
      <c r="ADE40" s="41"/>
      <c r="ADF40" s="41"/>
      <c r="ADG40" s="41"/>
      <c r="ADH40" s="41"/>
      <c r="ADI40" s="41"/>
      <c r="ADJ40" s="41"/>
      <c r="ADK40" s="41"/>
      <c r="ADL40" s="41"/>
      <c r="ADM40" s="41"/>
      <c r="ADN40" s="41"/>
      <c r="ADO40" s="41"/>
      <c r="ADP40" s="41"/>
      <c r="ADQ40" s="41"/>
      <c r="ADR40" s="41"/>
      <c r="ADS40" s="41"/>
      <c r="ADT40" s="41"/>
      <c r="ADU40" s="41"/>
      <c r="ADV40" s="41"/>
      <c r="ADW40" s="41"/>
      <c r="ADX40" s="41"/>
      <c r="ADY40" s="41"/>
      <c r="ADZ40" s="41"/>
      <c r="AEA40" s="41"/>
      <c r="AEB40" s="41"/>
      <c r="AEC40" s="41"/>
      <c r="AED40" s="41"/>
      <c r="AEE40" s="41"/>
      <c r="AEF40" s="41"/>
      <c r="AEG40" s="41"/>
      <c r="AEH40" s="41"/>
      <c r="AEI40" s="41"/>
      <c r="AEJ40" s="41"/>
      <c r="AEK40" s="41"/>
      <c r="AEL40" s="41"/>
      <c r="AEM40" s="41"/>
      <c r="AEN40" s="41"/>
      <c r="AEO40" s="41"/>
      <c r="AEP40" s="41"/>
      <c r="AEQ40" s="41"/>
      <c r="AER40" s="41"/>
      <c r="AES40" s="41"/>
      <c r="AET40" s="41"/>
      <c r="AEU40" s="41"/>
      <c r="AEV40" s="41"/>
      <c r="AEW40" s="41"/>
      <c r="AEX40" s="41"/>
      <c r="AEY40" s="41"/>
      <c r="AEZ40" s="41"/>
      <c r="AFA40" s="41"/>
      <c r="AFB40" s="41"/>
      <c r="AFC40" s="41"/>
      <c r="AFD40" s="41"/>
      <c r="AFE40" s="41"/>
      <c r="AFF40" s="41"/>
      <c r="AFG40" s="41"/>
      <c r="AFH40" s="41"/>
      <c r="AFI40" s="41"/>
      <c r="AFJ40" s="41"/>
      <c r="AFK40" s="41"/>
      <c r="AFL40" s="41"/>
      <c r="AFM40" s="41"/>
      <c r="AFN40" s="41"/>
      <c r="AFO40" s="41"/>
      <c r="AFP40" s="41"/>
      <c r="AFQ40" s="41"/>
      <c r="AFR40" s="41"/>
      <c r="AFS40" s="41"/>
      <c r="AFT40" s="41"/>
      <c r="AFU40" s="41"/>
      <c r="AFV40" s="41"/>
      <c r="AFW40" s="41"/>
      <c r="AFX40" s="41"/>
      <c r="AFY40" s="41"/>
      <c r="AFZ40" s="41"/>
      <c r="AGA40" s="41"/>
      <c r="AGB40" s="41"/>
      <c r="AGC40" s="41"/>
      <c r="AGD40" s="41"/>
      <c r="AGE40" s="41"/>
      <c r="AGF40" s="41"/>
      <c r="AGG40" s="41"/>
      <c r="AGH40" s="41"/>
      <c r="AGI40" s="41"/>
      <c r="AGJ40" s="41"/>
      <c r="AGK40" s="41"/>
      <c r="AGL40" s="41"/>
      <c r="AGM40" s="41"/>
      <c r="AGN40" s="41"/>
      <c r="AGO40" s="41"/>
      <c r="AGP40" s="41"/>
      <c r="AGQ40" s="41"/>
      <c r="AGR40" s="41"/>
      <c r="AGS40" s="41"/>
      <c r="AGT40" s="41"/>
      <c r="AGU40" s="41"/>
      <c r="AGV40" s="41"/>
      <c r="AGW40" s="41"/>
      <c r="AGX40" s="41"/>
      <c r="AGY40" s="41"/>
      <c r="AGZ40" s="41"/>
      <c r="AHA40" s="41"/>
      <c r="AHB40" s="41"/>
      <c r="AHC40" s="41"/>
      <c r="AHD40" s="41"/>
      <c r="AHE40" s="41"/>
      <c r="AHF40" s="41"/>
      <c r="AHG40" s="41"/>
      <c r="AHH40" s="41"/>
      <c r="AHI40" s="41"/>
      <c r="AHJ40" s="41"/>
      <c r="AHK40" s="41"/>
      <c r="AHL40" s="41"/>
      <c r="AHM40" s="41"/>
      <c r="AHN40" s="41"/>
      <c r="AHO40" s="41"/>
      <c r="AHP40" s="41"/>
      <c r="AHQ40" s="41"/>
      <c r="AHR40" s="41"/>
      <c r="AHS40" s="41"/>
      <c r="AHT40" s="41"/>
      <c r="AHU40" s="41"/>
      <c r="AHV40" s="41"/>
      <c r="AHW40" s="41"/>
      <c r="AHX40" s="41"/>
      <c r="AHY40" s="41"/>
      <c r="AHZ40" s="41"/>
      <c r="AIA40" s="41"/>
      <c r="AIB40" s="41"/>
      <c r="AIC40" s="41"/>
      <c r="AID40" s="41"/>
      <c r="AIE40" s="41"/>
      <c r="AIF40" s="41"/>
      <c r="AIG40" s="41"/>
      <c r="AIH40" s="41"/>
      <c r="AII40" s="41"/>
      <c r="AIJ40" s="41"/>
      <c r="AIK40" s="41"/>
      <c r="AIL40" s="41"/>
      <c r="AIM40" s="41"/>
      <c r="AIN40" s="41"/>
      <c r="AIO40" s="41"/>
      <c r="AIP40" s="41"/>
      <c r="AIQ40" s="41"/>
      <c r="AIR40" s="41"/>
      <c r="AIS40" s="41"/>
      <c r="AIT40" s="41"/>
      <c r="AIU40" s="41"/>
      <c r="AIV40" s="41"/>
      <c r="AIW40" s="41"/>
      <c r="AIX40" s="41"/>
      <c r="AIY40" s="41"/>
      <c r="AIZ40" s="41"/>
      <c r="AJA40" s="41"/>
      <c r="AJB40" s="41"/>
      <c r="AJC40" s="41"/>
      <c r="AJD40" s="41"/>
      <c r="AJE40" s="41"/>
      <c r="AJF40" s="41"/>
      <c r="AJG40" s="41"/>
      <c r="AJH40" s="41"/>
      <c r="AJI40" s="41"/>
      <c r="AJJ40" s="41"/>
      <c r="AJK40" s="41"/>
      <c r="AJL40" s="41"/>
      <c r="AJM40" s="41"/>
      <c r="AJN40" s="41"/>
      <c r="AJO40" s="41"/>
      <c r="AJP40" s="41"/>
      <c r="AJQ40" s="41"/>
      <c r="AJR40" s="41"/>
      <c r="AJS40" s="41"/>
      <c r="AJT40" s="41"/>
      <c r="AJU40" s="41"/>
      <c r="AJV40" s="41"/>
      <c r="AJW40" s="41"/>
      <c r="AJX40" s="41"/>
      <c r="AJY40" s="41"/>
      <c r="AJZ40" s="41"/>
      <c r="AKA40" s="41"/>
      <c r="AKB40" s="41"/>
      <c r="AKC40" s="41"/>
      <c r="AKD40" s="41"/>
      <c r="AKE40" s="41"/>
      <c r="AKF40" s="41"/>
      <c r="AKG40" s="41"/>
      <c r="AKH40" s="41"/>
      <c r="AKI40" s="41"/>
      <c r="AKJ40" s="41"/>
      <c r="AKK40" s="41"/>
      <c r="AKL40" s="41"/>
      <c r="AKM40" s="41"/>
      <c r="AKN40" s="41"/>
      <c r="AKO40" s="41"/>
      <c r="AKP40" s="41"/>
      <c r="AKQ40" s="41"/>
      <c r="AKR40" s="41"/>
      <c r="AKS40" s="41"/>
      <c r="AKT40" s="41"/>
      <c r="AKU40" s="41"/>
      <c r="AKV40" s="41"/>
      <c r="AKW40" s="41"/>
      <c r="AKX40" s="41"/>
      <c r="AKY40" s="41"/>
      <c r="AKZ40" s="41"/>
      <c r="ALA40" s="41"/>
      <c r="ALB40" s="41"/>
      <c r="ALC40" s="41"/>
      <c r="ALD40" s="41"/>
      <c r="ALE40" s="41"/>
      <c r="ALF40" s="41"/>
      <c r="ALG40" s="41"/>
      <c r="ALH40" s="41"/>
      <c r="ALI40" s="41"/>
      <c r="ALJ40" s="41"/>
      <c r="ALK40" s="41"/>
      <c r="ALL40" s="41"/>
      <c r="ALM40" s="41"/>
      <c r="ALN40" s="41"/>
      <c r="ALO40" s="41"/>
      <c r="ALP40" s="41"/>
      <c r="ALQ40" s="41"/>
      <c r="ALR40" s="41"/>
      <c r="ALS40" s="41"/>
      <c r="ALT40" s="41"/>
      <c r="ALU40" s="41"/>
      <c r="ALV40" s="41"/>
      <c r="ALW40" s="41"/>
      <c r="ALX40" s="41"/>
      <c r="ALY40" s="41"/>
      <c r="ALZ40" s="41"/>
      <c r="AMA40" s="41"/>
      <c r="AMB40" s="41"/>
      <c r="AMC40" s="41"/>
      <c r="AMD40" s="41"/>
      <c r="AME40" s="41"/>
      <c r="AMF40" s="41"/>
      <c r="AMG40" s="41"/>
      <c r="AMH40" s="41"/>
      <c r="AMI40" s="41"/>
      <c r="AMJ40" s="41"/>
    </row>
    <row r="41" spans="1:1024" x14ac:dyDescent="0.25">
      <c r="A41" s="41"/>
      <c r="B41" s="42"/>
      <c r="C41" s="48" t="s">
        <v>101</v>
      </c>
      <c r="D41" s="209">
        <v>2000</v>
      </c>
      <c r="E41" s="208">
        <v>12717.4</v>
      </c>
      <c r="F41" s="208">
        <v>7391.7</v>
      </c>
      <c r="G41" s="111">
        <v>19400</v>
      </c>
      <c r="H41" s="208">
        <f>G41-D41</f>
        <v>17400</v>
      </c>
      <c r="I41" s="111">
        <v>0</v>
      </c>
      <c r="J41" s="208">
        <f>I41-G41</f>
        <v>-19400</v>
      </c>
      <c r="K41" s="51" t="s">
        <v>9</v>
      </c>
      <c r="L41" s="43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1"/>
      <c r="DW41" s="41"/>
      <c r="DX41" s="41"/>
      <c r="DY41" s="41"/>
      <c r="DZ41" s="41"/>
      <c r="EA41" s="41"/>
      <c r="EB41" s="41"/>
      <c r="EC41" s="41"/>
      <c r="ED41" s="41"/>
      <c r="EE41" s="41"/>
      <c r="EF41" s="41"/>
      <c r="EG41" s="41"/>
      <c r="EH41" s="41"/>
      <c r="EI41" s="41"/>
      <c r="EJ41" s="41"/>
      <c r="EK41" s="41"/>
      <c r="EL41" s="41"/>
      <c r="EM41" s="41"/>
      <c r="EN41" s="41"/>
      <c r="EO41" s="41"/>
      <c r="EP41" s="41"/>
      <c r="EQ41" s="41"/>
      <c r="ER41" s="41"/>
      <c r="ES41" s="41"/>
      <c r="ET41" s="41"/>
      <c r="EU41" s="41"/>
      <c r="EV41" s="41"/>
      <c r="EW41" s="41"/>
      <c r="EX41" s="41"/>
      <c r="EY41" s="41"/>
      <c r="EZ41" s="41"/>
      <c r="FA41" s="41"/>
      <c r="FB41" s="41"/>
      <c r="FC41" s="41"/>
      <c r="FD41" s="41"/>
      <c r="FE41" s="41"/>
      <c r="FF41" s="41"/>
      <c r="FG41" s="41"/>
      <c r="FH41" s="41"/>
      <c r="FI41" s="41"/>
      <c r="FJ41" s="41"/>
      <c r="FK41" s="41"/>
      <c r="FL41" s="41"/>
      <c r="FM41" s="41"/>
      <c r="FN41" s="41"/>
      <c r="FO41" s="41"/>
      <c r="FP41" s="41"/>
      <c r="FQ41" s="41"/>
      <c r="FR41" s="41"/>
      <c r="FS41" s="41"/>
      <c r="FT41" s="41"/>
      <c r="FU41" s="41"/>
      <c r="FV41" s="41"/>
      <c r="FW41" s="41"/>
      <c r="FX41" s="41"/>
      <c r="FY41" s="41"/>
      <c r="FZ41" s="41"/>
      <c r="GA41" s="41"/>
      <c r="GB41" s="41"/>
      <c r="GC41" s="41"/>
      <c r="GD41" s="41"/>
      <c r="GE41" s="41"/>
      <c r="GF41" s="41"/>
      <c r="GG41" s="41"/>
      <c r="GH41" s="41"/>
      <c r="GI41" s="41"/>
      <c r="GJ41" s="41"/>
      <c r="GK41" s="41"/>
      <c r="GL41" s="41"/>
      <c r="GM41" s="41"/>
      <c r="GN41" s="41"/>
      <c r="GO41" s="41"/>
      <c r="GP41" s="41"/>
      <c r="GQ41" s="41"/>
      <c r="GR41" s="41"/>
      <c r="GS41" s="41"/>
      <c r="GT41" s="41"/>
      <c r="GU41" s="41"/>
      <c r="GV41" s="41"/>
      <c r="GW41" s="41"/>
      <c r="GX41" s="41"/>
      <c r="GY41" s="41"/>
      <c r="GZ41" s="41"/>
      <c r="HA41" s="41"/>
      <c r="HB41" s="41"/>
      <c r="HC41" s="41"/>
      <c r="HD41" s="41"/>
      <c r="HE41" s="41"/>
      <c r="HF41" s="41"/>
      <c r="HG41" s="41"/>
      <c r="HH41" s="41"/>
      <c r="HI41" s="41"/>
      <c r="HJ41" s="41"/>
      <c r="HK41" s="41"/>
      <c r="HL41" s="41"/>
      <c r="HM41" s="41"/>
      <c r="HN41" s="41"/>
      <c r="HO41" s="41"/>
      <c r="HP41" s="41"/>
      <c r="HQ41" s="41"/>
      <c r="HR41" s="41"/>
      <c r="HS41" s="41"/>
      <c r="HT41" s="41"/>
      <c r="HU41" s="41"/>
      <c r="HV41" s="41"/>
      <c r="HW41" s="41"/>
      <c r="HX41" s="41"/>
      <c r="HY41" s="41"/>
      <c r="HZ41" s="41"/>
      <c r="IA41" s="41"/>
      <c r="IB41" s="41"/>
      <c r="IC41" s="41"/>
      <c r="ID41" s="41"/>
      <c r="IE41" s="41"/>
      <c r="IF41" s="41"/>
      <c r="IG41" s="41"/>
      <c r="IH41" s="41"/>
      <c r="II41" s="41"/>
      <c r="IJ41" s="41"/>
      <c r="IK41" s="41"/>
      <c r="IL41" s="41"/>
      <c r="IM41" s="41"/>
      <c r="IN41" s="41"/>
      <c r="IO41" s="41"/>
      <c r="IP41" s="41"/>
      <c r="IQ41" s="41"/>
      <c r="IR41" s="41"/>
      <c r="IS41" s="41"/>
      <c r="IT41" s="41"/>
      <c r="IU41" s="41"/>
      <c r="IV41" s="41"/>
      <c r="IW41" s="41"/>
      <c r="IX41" s="41"/>
      <c r="IY41" s="41"/>
      <c r="IZ41" s="41"/>
      <c r="JA41" s="41"/>
      <c r="JB41" s="41"/>
      <c r="JC41" s="41"/>
      <c r="JD41" s="41"/>
      <c r="JE41" s="41"/>
      <c r="JF41" s="41"/>
      <c r="JG41" s="41"/>
      <c r="JH41" s="41"/>
      <c r="JI41" s="41"/>
      <c r="JJ41" s="41"/>
      <c r="JK41" s="41"/>
      <c r="JL41" s="41"/>
      <c r="JM41" s="41"/>
      <c r="JN41" s="41"/>
      <c r="JO41" s="41"/>
      <c r="JP41" s="41"/>
      <c r="JQ41" s="41"/>
      <c r="JR41" s="41"/>
      <c r="JS41" s="41"/>
      <c r="JT41" s="41"/>
      <c r="JU41" s="41"/>
      <c r="JV41" s="41"/>
      <c r="JW41" s="41"/>
      <c r="JX41" s="41"/>
      <c r="JY41" s="41"/>
      <c r="JZ41" s="41"/>
      <c r="KA41" s="41"/>
      <c r="KB41" s="41"/>
      <c r="KC41" s="41"/>
      <c r="KD41" s="41"/>
      <c r="KE41" s="41"/>
      <c r="KF41" s="41"/>
      <c r="KG41" s="41"/>
      <c r="KH41" s="41"/>
      <c r="KI41" s="41"/>
      <c r="KJ41" s="41"/>
      <c r="KK41" s="41"/>
      <c r="KL41" s="41"/>
      <c r="KM41" s="41"/>
      <c r="KN41" s="41"/>
      <c r="KO41" s="41"/>
      <c r="KP41" s="41"/>
      <c r="KQ41" s="41"/>
      <c r="KR41" s="41"/>
      <c r="KS41" s="41"/>
      <c r="KT41" s="41"/>
      <c r="KU41" s="41"/>
      <c r="KV41" s="41"/>
      <c r="KW41" s="41"/>
      <c r="KX41" s="41"/>
      <c r="KY41" s="41"/>
      <c r="KZ41" s="41"/>
      <c r="LA41" s="41"/>
      <c r="LB41" s="41"/>
      <c r="LC41" s="41"/>
      <c r="LD41" s="41"/>
      <c r="LE41" s="41"/>
      <c r="LF41" s="41"/>
      <c r="LG41" s="41"/>
      <c r="LH41" s="41"/>
      <c r="LI41" s="41"/>
      <c r="LJ41" s="41"/>
      <c r="LK41" s="41"/>
      <c r="LL41" s="41"/>
      <c r="LM41" s="41"/>
      <c r="LN41" s="41"/>
      <c r="LO41" s="41"/>
      <c r="LP41" s="41"/>
      <c r="LQ41" s="41"/>
      <c r="LR41" s="41"/>
      <c r="LS41" s="41"/>
      <c r="LT41" s="41"/>
      <c r="LU41" s="41"/>
      <c r="LV41" s="41"/>
      <c r="LW41" s="41"/>
      <c r="LX41" s="41"/>
      <c r="LY41" s="41"/>
      <c r="LZ41" s="41"/>
      <c r="MA41" s="41"/>
      <c r="MB41" s="41"/>
      <c r="MC41" s="41"/>
      <c r="MD41" s="41"/>
      <c r="ME41" s="41"/>
      <c r="MF41" s="41"/>
      <c r="MG41" s="41"/>
      <c r="MH41" s="41"/>
      <c r="MI41" s="41"/>
      <c r="MJ41" s="41"/>
      <c r="MK41" s="41"/>
      <c r="ML41" s="41"/>
      <c r="MM41" s="41"/>
      <c r="MN41" s="41"/>
      <c r="MO41" s="41"/>
      <c r="MP41" s="41"/>
      <c r="MQ41" s="41"/>
      <c r="MR41" s="41"/>
      <c r="MS41" s="41"/>
      <c r="MT41" s="41"/>
      <c r="MU41" s="41"/>
      <c r="MV41" s="41"/>
      <c r="MW41" s="41"/>
      <c r="MX41" s="41"/>
      <c r="MY41" s="41"/>
      <c r="MZ41" s="41"/>
      <c r="NA41" s="41"/>
      <c r="NB41" s="41"/>
      <c r="NC41" s="41"/>
      <c r="ND41" s="41"/>
      <c r="NE41" s="41"/>
      <c r="NF41" s="41"/>
      <c r="NG41" s="41"/>
      <c r="NH41" s="41"/>
      <c r="NI41" s="41"/>
      <c r="NJ41" s="41"/>
      <c r="NK41" s="41"/>
      <c r="NL41" s="41"/>
      <c r="NM41" s="41"/>
      <c r="NN41" s="41"/>
      <c r="NO41" s="41"/>
      <c r="NP41" s="41"/>
      <c r="NQ41" s="41"/>
      <c r="NR41" s="41"/>
      <c r="NS41" s="41"/>
      <c r="NT41" s="41"/>
      <c r="NU41" s="41"/>
      <c r="NV41" s="41"/>
      <c r="NW41" s="41"/>
      <c r="NX41" s="41"/>
      <c r="NY41" s="41"/>
      <c r="NZ41" s="41"/>
      <c r="OA41" s="41"/>
      <c r="OB41" s="41"/>
      <c r="OC41" s="41"/>
      <c r="OD41" s="41"/>
      <c r="OE41" s="41"/>
      <c r="OF41" s="41"/>
      <c r="OG41" s="41"/>
      <c r="OH41" s="41"/>
      <c r="OI41" s="41"/>
      <c r="OJ41" s="41"/>
      <c r="OK41" s="41"/>
      <c r="OL41" s="41"/>
      <c r="OM41" s="41"/>
      <c r="ON41" s="41"/>
      <c r="OO41" s="41"/>
      <c r="OP41" s="41"/>
      <c r="OQ41" s="41"/>
      <c r="OR41" s="41"/>
      <c r="OS41" s="41"/>
      <c r="OT41" s="41"/>
      <c r="OU41" s="41"/>
      <c r="OV41" s="41"/>
      <c r="OW41" s="41"/>
      <c r="OX41" s="41"/>
      <c r="OY41" s="41"/>
      <c r="OZ41" s="41"/>
      <c r="PA41" s="41"/>
      <c r="PB41" s="41"/>
      <c r="PC41" s="41"/>
      <c r="PD41" s="41"/>
      <c r="PE41" s="41"/>
      <c r="PF41" s="41"/>
      <c r="PG41" s="41"/>
      <c r="PH41" s="41"/>
      <c r="PI41" s="41"/>
      <c r="PJ41" s="41"/>
      <c r="PK41" s="41"/>
      <c r="PL41" s="41"/>
      <c r="PM41" s="41"/>
      <c r="PN41" s="41"/>
      <c r="PO41" s="41"/>
      <c r="PP41" s="41"/>
      <c r="PQ41" s="41"/>
      <c r="PR41" s="41"/>
      <c r="PS41" s="41"/>
      <c r="PT41" s="41"/>
      <c r="PU41" s="41"/>
      <c r="PV41" s="41"/>
      <c r="PW41" s="41"/>
      <c r="PX41" s="41"/>
      <c r="PY41" s="41"/>
      <c r="PZ41" s="41"/>
      <c r="QA41" s="41"/>
      <c r="QB41" s="41"/>
      <c r="QC41" s="41"/>
      <c r="QD41" s="41"/>
      <c r="QE41" s="41"/>
      <c r="QF41" s="41"/>
      <c r="QG41" s="41"/>
      <c r="QH41" s="41"/>
      <c r="QI41" s="41"/>
      <c r="QJ41" s="41"/>
      <c r="QK41" s="41"/>
      <c r="QL41" s="41"/>
      <c r="QM41" s="41"/>
      <c r="QN41" s="41"/>
      <c r="QO41" s="41"/>
      <c r="QP41" s="41"/>
      <c r="QQ41" s="41"/>
      <c r="QR41" s="41"/>
      <c r="QS41" s="41"/>
      <c r="QT41" s="41"/>
      <c r="QU41" s="41"/>
      <c r="QV41" s="41"/>
      <c r="QW41" s="41"/>
      <c r="QX41" s="41"/>
      <c r="QY41" s="41"/>
      <c r="QZ41" s="41"/>
      <c r="RA41" s="41"/>
      <c r="RB41" s="41"/>
      <c r="RC41" s="41"/>
      <c r="RD41" s="41"/>
      <c r="RE41" s="41"/>
      <c r="RF41" s="41"/>
      <c r="RG41" s="41"/>
      <c r="RH41" s="41"/>
      <c r="RI41" s="41"/>
      <c r="RJ41" s="41"/>
      <c r="RK41" s="41"/>
      <c r="RL41" s="41"/>
      <c r="RM41" s="41"/>
      <c r="RN41" s="41"/>
      <c r="RO41" s="41"/>
      <c r="RP41" s="41"/>
      <c r="RQ41" s="41"/>
      <c r="RR41" s="41"/>
      <c r="RS41" s="41"/>
      <c r="RT41" s="41"/>
      <c r="RU41" s="41"/>
      <c r="RV41" s="41"/>
      <c r="RW41" s="41"/>
      <c r="RX41" s="41"/>
      <c r="RY41" s="41"/>
      <c r="RZ41" s="41"/>
      <c r="SA41" s="41"/>
      <c r="SB41" s="41"/>
      <c r="SC41" s="41"/>
      <c r="SD41" s="41"/>
      <c r="SE41" s="41"/>
      <c r="SF41" s="41"/>
      <c r="SG41" s="41"/>
      <c r="SH41" s="41"/>
      <c r="SI41" s="41"/>
      <c r="SJ41" s="41"/>
      <c r="SK41" s="41"/>
      <c r="SL41" s="41"/>
      <c r="SM41" s="41"/>
      <c r="SN41" s="41"/>
      <c r="SO41" s="41"/>
      <c r="SP41" s="41"/>
      <c r="SQ41" s="41"/>
      <c r="SR41" s="41"/>
      <c r="SS41" s="41"/>
      <c r="ST41" s="41"/>
      <c r="SU41" s="41"/>
      <c r="SV41" s="41"/>
      <c r="SW41" s="41"/>
      <c r="SX41" s="41"/>
      <c r="SY41" s="41"/>
      <c r="SZ41" s="41"/>
      <c r="TA41" s="41"/>
      <c r="TB41" s="41"/>
      <c r="TC41" s="41"/>
      <c r="TD41" s="41"/>
      <c r="TE41" s="41"/>
      <c r="TF41" s="41"/>
      <c r="TG41" s="41"/>
      <c r="TH41" s="41"/>
      <c r="TI41" s="41"/>
      <c r="TJ41" s="41"/>
      <c r="TK41" s="41"/>
      <c r="TL41" s="41"/>
      <c r="TM41" s="41"/>
      <c r="TN41" s="41"/>
      <c r="TO41" s="41"/>
      <c r="TP41" s="41"/>
      <c r="TQ41" s="41"/>
      <c r="TR41" s="41"/>
      <c r="TS41" s="41"/>
      <c r="TT41" s="41"/>
      <c r="TU41" s="41"/>
      <c r="TV41" s="41"/>
      <c r="TW41" s="41"/>
      <c r="TX41" s="41"/>
      <c r="TY41" s="41"/>
      <c r="TZ41" s="41"/>
      <c r="UA41" s="41"/>
      <c r="UB41" s="41"/>
      <c r="UC41" s="41"/>
      <c r="UD41" s="41"/>
      <c r="UE41" s="41"/>
      <c r="UF41" s="41"/>
      <c r="UG41" s="41"/>
      <c r="UH41" s="41"/>
      <c r="UI41" s="41"/>
      <c r="UJ41" s="41"/>
      <c r="UK41" s="41"/>
      <c r="UL41" s="41"/>
      <c r="UM41" s="41"/>
      <c r="UN41" s="41"/>
      <c r="UO41" s="41"/>
      <c r="UP41" s="41"/>
      <c r="UQ41" s="41"/>
      <c r="UR41" s="41"/>
      <c r="US41" s="41"/>
      <c r="UT41" s="41"/>
      <c r="UU41" s="41"/>
      <c r="UV41" s="41"/>
      <c r="UW41" s="41"/>
      <c r="UX41" s="41"/>
      <c r="UY41" s="41"/>
      <c r="UZ41" s="41"/>
      <c r="VA41" s="41"/>
      <c r="VB41" s="41"/>
      <c r="VC41" s="41"/>
      <c r="VD41" s="41"/>
      <c r="VE41" s="41"/>
      <c r="VF41" s="41"/>
      <c r="VG41" s="41"/>
      <c r="VH41" s="41"/>
      <c r="VI41" s="41"/>
      <c r="VJ41" s="41"/>
      <c r="VK41" s="41"/>
      <c r="VL41" s="41"/>
      <c r="VM41" s="41"/>
      <c r="VN41" s="41"/>
      <c r="VO41" s="41"/>
      <c r="VP41" s="41"/>
      <c r="VQ41" s="41"/>
      <c r="VR41" s="41"/>
      <c r="VS41" s="41"/>
      <c r="VT41" s="41"/>
      <c r="VU41" s="41"/>
      <c r="VV41" s="41"/>
      <c r="VW41" s="41"/>
      <c r="VX41" s="41"/>
      <c r="VY41" s="41"/>
      <c r="VZ41" s="41"/>
      <c r="WA41" s="41"/>
      <c r="WB41" s="41"/>
      <c r="WC41" s="41"/>
      <c r="WD41" s="41"/>
      <c r="WE41" s="41"/>
      <c r="WF41" s="41"/>
      <c r="WG41" s="41"/>
      <c r="WH41" s="41"/>
      <c r="WI41" s="41"/>
      <c r="WJ41" s="41"/>
      <c r="WK41" s="41"/>
      <c r="WL41" s="41"/>
      <c r="WM41" s="41"/>
      <c r="WN41" s="41"/>
      <c r="WO41" s="41"/>
      <c r="WP41" s="41"/>
      <c r="WQ41" s="41"/>
      <c r="WR41" s="41"/>
      <c r="WS41" s="41"/>
      <c r="WT41" s="41"/>
      <c r="WU41" s="41"/>
      <c r="WV41" s="41"/>
      <c r="WW41" s="41"/>
      <c r="WX41" s="41"/>
      <c r="WY41" s="41"/>
      <c r="WZ41" s="41"/>
      <c r="XA41" s="41"/>
      <c r="XB41" s="41"/>
      <c r="XC41" s="41"/>
      <c r="XD41" s="41"/>
      <c r="XE41" s="41"/>
      <c r="XF41" s="41"/>
      <c r="XG41" s="41"/>
      <c r="XH41" s="41"/>
      <c r="XI41" s="41"/>
      <c r="XJ41" s="41"/>
      <c r="XK41" s="41"/>
      <c r="XL41" s="41"/>
      <c r="XM41" s="41"/>
      <c r="XN41" s="41"/>
      <c r="XO41" s="41"/>
      <c r="XP41" s="41"/>
      <c r="XQ41" s="41"/>
      <c r="XR41" s="41"/>
      <c r="XS41" s="41"/>
      <c r="XT41" s="41"/>
      <c r="XU41" s="41"/>
      <c r="XV41" s="41"/>
      <c r="XW41" s="41"/>
      <c r="XX41" s="41"/>
      <c r="XY41" s="41"/>
      <c r="XZ41" s="41"/>
      <c r="YA41" s="41"/>
      <c r="YB41" s="41"/>
      <c r="YC41" s="41"/>
      <c r="YD41" s="41"/>
      <c r="YE41" s="41"/>
      <c r="YF41" s="41"/>
      <c r="YG41" s="41"/>
      <c r="YH41" s="41"/>
      <c r="YI41" s="41"/>
      <c r="YJ41" s="41"/>
      <c r="YK41" s="41"/>
      <c r="YL41" s="41"/>
      <c r="YM41" s="41"/>
      <c r="YN41" s="41"/>
      <c r="YO41" s="41"/>
      <c r="YP41" s="41"/>
      <c r="YQ41" s="41"/>
      <c r="YR41" s="41"/>
      <c r="YS41" s="41"/>
      <c r="YT41" s="41"/>
      <c r="YU41" s="41"/>
      <c r="YV41" s="41"/>
      <c r="YW41" s="41"/>
      <c r="YX41" s="41"/>
      <c r="YY41" s="41"/>
      <c r="YZ41" s="41"/>
      <c r="ZA41" s="41"/>
      <c r="ZB41" s="41"/>
      <c r="ZC41" s="41"/>
      <c r="ZD41" s="41"/>
      <c r="ZE41" s="41"/>
      <c r="ZF41" s="41"/>
      <c r="ZG41" s="41"/>
      <c r="ZH41" s="41"/>
      <c r="ZI41" s="41"/>
      <c r="ZJ41" s="41"/>
      <c r="ZK41" s="41"/>
      <c r="ZL41" s="41"/>
      <c r="ZM41" s="41"/>
      <c r="ZN41" s="41"/>
      <c r="ZO41" s="41"/>
      <c r="ZP41" s="41"/>
      <c r="ZQ41" s="41"/>
      <c r="ZR41" s="41"/>
      <c r="ZS41" s="41"/>
      <c r="ZT41" s="41"/>
      <c r="ZU41" s="41"/>
      <c r="ZV41" s="41"/>
      <c r="ZW41" s="41"/>
      <c r="ZX41" s="41"/>
      <c r="ZY41" s="41"/>
      <c r="ZZ41" s="41"/>
      <c r="AAA41" s="41"/>
      <c r="AAB41" s="41"/>
      <c r="AAC41" s="41"/>
      <c r="AAD41" s="41"/>
      <c r="AAE41" s="41"/>
      <c r="AAF41" s="41"/>
      <c r="AAG41" s="41"/>
      <c r="AAH41" s="41"/>
      <c r="AAI41" s="41"/>
      <c r="AAJ41" s="41"/>
      <c r="AAK41" s="41"/>
      <c r="AAL41" s="41"/>
      <c r="AAM41" s="41"/>
      <c r="AAN41" s="41"/>
      <c r="AAO41" s="41"/>
      <c r="AAP41" s="41"/>
      <c r="AAQ41" s="41"/>
      <c r="AAR41" s="41"/>
      <c r="AAS41" s="41"/>
      <c r="AAT41" s="41"/>
      <c r="AAU41" s="41"/>
      <c r="AAV41" s="41"/>
      <c r="AAW41" s="41"/>
      <c r="AAX41" s="41"/>
      <c r="AAY41" s="41"/>
      <c r="AAZ41" s="41"/>
      <c r="ABA41" s="41"/>
      <c r="ABB41" s="41"/>
      <c r="ABC41" s="41"/>
      <c r="ABD41" s="41"/>
      <c r="ABE41" s="41"/>
      <c r="ABF41" s="41"/>
      <c r="ABG41" s="41"/>
      <c r="ABH41" s="41"/>
      <c r="ABI41" s="41"/>
      <c r="ABJ41" s="41"/>
      <c r="ABK41" s="41"/>
      <c r="ABL41" s="41"/>
      <c r="ABM41" s="41"/>
      <c r="ABN41" s="41"/>
      <c r="ABO41" s="41"/>
      <c r="ABP41" s="41"/>
      <c r="ABQ41" s="41"/>
      <c r="ABR41" s="41"/>
      <c r="ABS41" s="41"/>
      <c r="ABT41" s="41"/>
      <c r="ABU41" s="41"/>
      <c r="ABV41" s="41"/>
      <c r="ABW41" s="41"/>
      <c r="ABX41" s="41"/>
      <c r="ABY41" s="41"/>
      <c r="ABZ41" s="41"/>
      <c r="ACA41" s="41"/>
      <c r="ACB41" s="41"/>
      <c r="ACC41" s="41"/>
      <c r="ACD41" s="41"/>
      <c r="ACE41" s="41"/>
      <c r="ACF41" s="41"/>
      <c r="ACG41" s="41"/>
      <c r="ACH41" s="41"/>
      <c r="ACI41" s="41"/>
      <c r="ACJ41" s="41"/>
      <c r="ACK41" s="41"/>
      <c r="ACL41" s="41"/>
      <c r="ACM41" s="41"/>
      <c r="ACN41" s="41"/>
      <c r="ACO41" s="41"/>
      <c r="ACP41" s="41"/>
      <c r="ACQ41" s="41"/>
      <c r="ACR41" s="41"/>
      <c r="ACS41" s="41"/>
      <c r="ACT41" s="41"/>
      <c r="ACU41" s="41"/>
      <c r="ACV41" s="41"/>
      <c r="ACW41" s="41"/>
      <c r="ACX41" s="41"/>
      <c r="ACY41" s="41"/>
      <c r="ACZ41" s="41"/>
      <c r="ADA41" s="41"/>
      <c r="ADB41" s="41"/>
      <c r="ADC41" s="41"/>
      <c r="ADD41" s="41"/>
      <c r="ADE41" s="41"/>
      <c r="ADF41" s="41"/>
      <c r="ADG41" s="41"/>
      <c r="ADH41" s="41"/>
      <c r="ADI41" s="41"/>
      <c r="ADJ41" s="41"/>
      <c r="ADK41" s="41"/>
      <c r="ADL41" s="41"/>
      <c r="ADM41" s="41"/>
      <c r="ADN41" s="41"/>
      <c r="ADO41" s="41"/>
      <c r="ADP41" s="41"/>
      <c r="ADQ41" s="41"/>
      <c r="ADR41" s="41"/>
      <c r="ADS41" s="41"/>
      <c r="ADT41" s="41"/>
      <c r="ADU41" s="41"/>
      <c r="ADV41" s="41"/>
      <c r="ADW41" s="41"/>
      <c r="ADX41" s="41"/>
      <c r="ADY41" s="41"/>
      <c r="ADZ41" s="41"/>
      <c r="AEA41" s="41"/>
      <c r="AEB41" s="41"/>
      <c r="AEC41" s="41"/>
      <c r="AED41" s="41"/>
      <c r="AEE41" s="41"/>
      <c r="AEF41" s="41"/>
      <c r="AEG41" s="41"/>
      <c r="AEH41" s="41"/>
      <c r="AEI41" s="41"/>
      <c r="AEJ41" s="41"/>
      <c r="AEK41" s="41"/>
      <c r="AEL41" s="41"/>
      <c r="AEM41" s="41"/>
      <c r="AEN41" s="41"/>
      <c r="AEO41" s="41"/>
      <c r="AEP41" s="41"/>
      <c r="AEQ41" s="41"/>
      <c r="AER41" s="41"/>
      <c r="AES41" s="41"/>
      <c r="AET41" s="41"/>
      <c r="AEU41" s="41"/>
      <c r="AEV41" s="41"/>
      <c r="AEW41" s="41"/>
      <c r="AEX41" s="41"/>
      <c r="AEY41" s="41"/>
      <c r="AEZ41" s="41"/>
      <c r="AFA41" s="41"/>
      <c r="AFB41" s="41"/>
      <c r="AFC41" s="41"/>
      <c r="AFD41" s="41"/>
      <c r="AFE41" s="41"/>
      <c r="AFF41" s="41"/>
      <c r="AFG41" s="41"/>
      <c r="AFH41" s="41"/>
      <c r="AFI41" s="41"/>
      <c r="AFJ41" s="41"/>
      <c r="AFK41" s="41"/>
      <c r="AFL41" s="41"/>
      <c r="AFM41" s="41"/>
      <c r="AFN41" s="41"/>
      <c r="AFO41" s="41"/>
      <c r="AFP41" s="41"/>
      <c r="AFQ41" s="41"/>
      <c r="AFR41" s="41"/>
      <c r="AFS41" s="41"/>
      <c r="AFT41" s="41"/>
      <c r="AFU41" s="41"/>
      <c r="AFV41" s="41"/>
      <c r="AFW41" s="41"/>
      <c r="AFX41" s="41"/>
      <c r="AFY41" s="41"/>
      <c r="AFZ41" s="41"/>
      <c r="AGA41" s="41"/>
      <c r="AGB41" s="41"/>
      <c r="AGC41" s="41"/>
      <c r="AGD41" s="41"/>
      <c r="AGE41" s="41"/>
      <c r="AGF41" s="41"/>
      <c r="AGG41" s="41"/>
      <c r="AGH41" s="41"/>
      <c r="AGI41" s="41"/>
      <c r="AGJ41" s="41"/>
      <c r="AGK41" s="41"/>
      <c r="AGL41" s="41"/>
      <c r="AGM41" s="41"/>
      <c r="AGN41" s="41"/>
      <c r="AGO41" s="41"/>
      <c r="AGP41" s="41"/>
      <c r="AGQ41" s="41"/>
      <c r="AGR41" s="41"/>
      <c r="AGS41" s="41"/>
      <c r="AGT41" s="41"/>
      <c r="AGU41" s="41"/>
      <c r="AGV41" s="41"/>
      <c r="AGW41" s="41"/>
      <c r="AGX41" s="41"/>
      <c r="AGY41" s="41"/>
      <c r="AGZ41" s="41"/>
      <c r="AHA41" s="41"/>
      <c r="AHB41" s="41"/>
      <c r="AHC41" s="41"/>
      <c r="AHD41" s="41"/>
      <c r="AHE41" s="41"/>
      <c r="AHF41" s="41"/>
      <c r="AHG41" s="41"/>
      <c r="AHH41" s="41"/>
      <c r="AHI41" s="41"/>
      <c r="AHJ41" s="41"/>
      <c r="AHK41" s="41"/>
      <c r="AHL41" s="41"/>
      <c r="AHM41" s="41"/>
      <c r="AHN41" s="41"/>
      <c r="AHO41" s="41"/>
      <c r="AHP41" s="41"/>
      <c r="AHQ41" s="41"/>
      <c r="AHR41" s="41"/>
      <c r="AHS41" s="41"/>
      <c r="AHT41" s="41"/>
      <c r="AHU41" s="41"/>
      <c r="AHV41" s="41"/>
      <c r="AHW41" s="41"/>
      <c r="AHX41" s="41"/>
      <c r="AHY41" s="41"/>
      <c r="AHZ41" s="41"/>
      <c r="AIA41" s="41"/>
      <c r="AIB41" s="41"/>
      <c r="AIC41" s="41"/>
      <c r="AID41" s="41"/>
      <c r="AIE41" s="41"/>
      <c r="AIF41" s="41"/>
      <c r="AIG41" s="41"/>
      <c r="AIH41" s="41"/>
      <c r="AII41" s="41"/>
      <c r="AIJ41" s="41"/>
      <c r="AIK41" s="41"/>
      <c r="AIL41" s="41"/>
      <c r="AIM41" s="41"/>
      <c r="AIN41" s="41"/>
      <c r="AIO41" s="41"/>
      <c r="AIP41" s="41"/>
      <c r="AIQ41" s="41"/>
      <c r="AIR41" s="41"/>
      <c r="AIS41" s="41"/>
      <c r="AIT41" s="41"/>
      <c r="AIU41" s="41"/>
      <c r="AIV41" s="41"/>
      <c r="AIW41" s="41"/>
      <c r="AIX41" s="41"/>
      <c r="AIY41" s="41"/>
      <c r="AIZ41" s="41"/>
      <c r="AJA41" s="41"/>
      <c r="AJB41" s="41"/>
      <c r="AJC41" s="41"/>
      <c r="AJD41" s="41"/>
      <c r="AJE41" s="41"/>
      <c r="AJF41" s="41"/>
      <c r="AJG41" s="41"/>
      <c r="AJH41" s="41"/>
      <c r="AJI41" s="41"/>
      <c r="AJJ41" s="41"/>
      <c r="AJK41" s="41"/>
      <c r="AJL41" s="41"/>
      <c r="AJM41" s="41"/>
      <c r="AJN41" s="41"/>
      <c r="AJO41" s="41"/>
      <c r="AJP41" s="41"/>
      <c r="AJQ41" s="41"/>
      <c r="AJR41" s="41"/>
      <c r="AJS41" s="41"/>
      <c r="AJT41" s="41"/>
      <c r="AJU41" s="41"/>
      <c r="AJV41" s="41"/>
      <c r="AJW41" s="41"/>
      <c r="AJX41" s="41"/>
      <c r="AJY41" s="41"/>
      <c r="AJZ41" s="41"/>
      <c r="AKA41" s="41"/>
      <c r="AKB41" s="41"/>
      <c r="AKC41" s="41"/>
      <c r="AKD41" s="41"/>
      <c r="AKE41" s="41"/>
      <c r="AKF41" s="41"/>
      <c r="AKG41" s="41"/>
      <c r="AKH41" s="41"/>
      <c r="AKI41" s="41"/>
      <c r="AKJ41" s="41"/>
      <c r="AKK41" s="41"/>
      <c r="AKL41" s="41"/>
      <c r="AKM41" s="41"/>
      <c r="AKN41" s="41"/>
      <c r="AKO41" s="41"/>
      <c r="AKP41" s="41"/>
      <c r="AKQ41" s="41"/>
      <c r="AKR41" s="41"/>
      <c r="AKS41" s="41"/>
      <c r="AKT41" s="41"/>
      <c r="AKU41" s="41"/>
      <c r="AKV41" s="41"/>
      <c r="AKW41" s="41"/>
      <c r="AKX41" s="41"/>
      <c r="AKY41" s="41"/>
      <c r="AKZ41" s="41"/>
      <c r="ALA41" s="41"/>
      <c r="ALB41" s="41"/>
      <c r="ALC41" s="41"/>
      <c r="ALD41" s="41"/>
      <c r="ALE41" s="41"/>
      <c r="ALF41" s="41"/>
      <c r="ALG41" s="41"/>
      <c r="ALH41" s="41"/>
      <c r="ALI41" s="41"/>
      <c r="ALJ41" s="41"/>
      <c r="ALK41" s="41"/>
      <c r="ALL41" s="41"/>
      <c r="ALM41" s="41"/>
      <c r="ALN41" s="41"/>
      <c r="ALO41" s="41"/>
      <c r="ALP41" s="41"/>
      <c r="ALQ41" s="41"/>
      <c r="ALR41" s="41"/>
      <c r="ALS41" s="41"/>
      <c r="ALT41" s="41"/>
      <c r="ALU41" s="41"/>
      <c r="ALV41" s="41"/>
      <c r="ALW41" s="41"/>
      <c r="ALX41" s="41"/>
      <c r="ALY41" s="41"/>
      <c r="ALZ41" s="41"/>
      <c r="AMA41" s="41"/>
      <c r="AMB41" s="41"/>
      <c r="AMC41" s="41"/>
      <c r="AMD41" s="41"/>
      <c r="AME41" s="41"/>
      <c r="AMF41" s="41"/>
      <c r="AMG41" s="41"/>
      <c r="AMH41" s="41"/>
      <c r="AMI41" s="41"/>
      <c r="AMJ41" s="41"/>
    </row>
    <row r="42" spans="1:1024" x14ac:dyDescent="0.25">
      <c r="C42" s="48" t="s">
        <v>26</v>
      </c>
      <c r="D42" s="209">
        <v>0</v>
      </c>
      <c r="E42" s="208">
        <v>0</v>
      </c>
      <c r="F42" s="208">
        <v>0</v>
      </c>
      <c r="G42" s="111">
        <v>15200</v>
      </c>
      <c r="H42" s="208">
        <f t="shared" si="3"/>
        <v>15200</v>
      </c>
      <c r="I42" s="111">
        <v>0</v>
      </c>
      <c r="J42" s="208">
        <f t="shared" si="4"/>
        <v>-15200</v>
      </c>
      <c r="K42" s="49">
        <v>0</v>
      </c>
    </row>
    <row r="43" spans="1:1024" x14ac:dyDescent="0.25">
      <c r="A43" s="41"/>
      <c r="B43" s="42"/>
      <c r="C43" s="260" t="s">
        <v>102</v>
      </c>
      <c r="D43" s="209">
        <v>0</v>
      </c>
      <c r="E43" s="208">
        <v>10118.299999999999</v>
      </c>
      <c r="F43" s="208">
        <v>4746.2</v>
      </c>
      <c r="G43" s="111">
        <v>0</v>
      </c>
      <c r="H43" s="208">
        <f>G43-D43</f>
        <v>0</v>
      </c>
      <c r="I43" s="111">
        <v>0</v>
      </c>
      <c r="J43" s="208">
        <f>I43-G43</f>
        <v>0</v>
      </c>
      <c r="K43" s="51" t="s">
        <v>9</v>
      </c>
      <c r="L43" s="43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I43" s="41"/>
      <c r="EJ43" s="41"/>
      <c r="EK43" s="41"/>
      <c r="EL43" s="41"/>
      <c r="EM43" s="41"/>
      <c r="EN43" s="41"/>
      <c r="EO43" s="41"/>
      <c r="EP43" s="41"/>
      <c r="EQ43" s="41"/>
      <c r="ER43" s="41"/>
      <c r="ES43" s="41"/>
      <c r="ET43" s="41"/>
      <c r="EU43" s="41"/>
      <c r="EV43" s="41"/>
      <c r="EW43" s="41"/>
      <c r="EX43" s="41"/>
      <c r="EY43" s="41"/>
      <c r="EZ43" s="41"/>
      <c r="FA43" s="41"/>
      <c r="FB43" s="41"/>
      <c r="FC43" s="41"/>
      <c r="FD43" s="41"/>
      <c r="FE43" s="41"/>
      <c r="FF43" s="41"/>
      <c r="FG43" s="41"/>
      <c r="FH43" s="41"/>
      <c r="FI43" s="41"/>
      <c r="FJ43" s="41"/>
      <c r="FK43" s="41"/>
      <c r="FL43" s="41"/>
      <c r="FM43" s="41"/>
      <c r="FN43" s="41"/>
      <c r="FO43" s="41"/>
      <c r="FP43" s="41"/>
      <c r="FQ43" s="41"/>
      <c r="FR43" s="41"/>
      <c r="FS43" s="41"/>
      <c r="FT43" s="41"/>
      <c r="FU43" s="41"/>
      <c r="FV43" s="41"/>
      <c r="FW43" s="41"/>
      <c r="FX43" s="41"/>
      <c r="FY43" s="41"/>
      <c r="FZ43" s="41"/>
      <c r="GA43" s="41"/>
      <c r="GB43" s="41"/>
      <c r="GC43" s="41"/>
      <c r="GD43" s="41"/>
      <c r="GE43" s="41"/>
      <c r="GF43" s="41"/>
      <c r="GG43" s="41"/>
      <c r="GH43" s="41"/>
      <c r="GI43" s="41"/>
      <c r="GJ43" s="41"/>
      <c r="GK43" s="41"/>
      <c r="GL43" s="41"/>
      <c r="GM43" s="41"/>
      <c r="GN43" s="41"/>
      <c r="GO43" s="41"/>
      <c r="GP43" s="41"/>
      <c r="GQ43" s="41"/>
      <c r="GR43" s="41"/>
      <c r="GS43" s="41"/>
      <c r="GT43" s="41"/>
      <c r="GU43" s="41"/>
      <c r="GV43" s="41"/>
      <c r="GW43" s="41"/>
      <c r="GX43" s="41"/>
      <c r="GY43" s="41"/>
      <c r="GZ43" s="41"/>
      <c r="HA43" s="41"/>
      <c r="HB43" s="41"/>
      <c r="HC43" s="41"/>
      <c r="HD43" s="41"/>
      <c r="HE43" s="41"/>
      <c r="HF43" s="41"/>
      <c r="HG43" s="41"/>
      <c r="HH43" s="41"/>
      <c r="HI43" s="41"/>
      <c r="HJ43" s="41"/>
      <c r="HK43" s="41"/>
      <c r="HL43" s="41"/>
      <c r="HM43" s="41"/>
      <c r="HN43" s="41"/>
      <c r="HO43" s="41"/>
      <c r="HP43" s="41"/>
      <c r="HQ43" s="41"/>
      <c r="HR43" s="41"/>
      <c r="HS43" s="41"/>
      <c r="HT43" s="41"/>
      <c r="HU43" s="41"/>
      <c r="HV43" s="41"/>
      <c r="HW43" s="41"/>
      <c r="HX43" s="41"/>
      <c r="HY43" s="41"/>
      <c r="HZ43" s="41"/>
      <c r="IA43" s="41"/>
      <c r="IB43" s="41"/>
      <c r="IC43" s="41"/>
      <c r="ID43" s="41"/>
      <c r="IE43" s="41"/>
      <c r="IF43" s="41"/>
      <c r="IG43" s="41"/>
      <c r="IH43" s="41"/>
      <c r="II43" s="41"/>
      <c r="IJ43" s="41"/>
      <c r="IK43" s="41"/>
      <c r="IL43" s="41"/>
      <c r="IM43" s="41"/>
      <c r="IN43" s="41"/>
      <c r="IO43" s="41"/>
      <c r="IP43" s="41"/>
      <c r="IQ43" s="41"/>
      <c r="IR43" s="41"/>
      <c r="IS43" s="41"/>
      <c r="IT43" s="41"/>
      <c r="IU43" s="41"/>
      <c r="IV43" s="41"/>
      <c r="IW43" s="41"/>
      <c r="IX43" s="41"/>
      <c r="IY43" s="41"/>
      <c r="IZ43" s="41"/>
      <c r="JA43" s="41"/>
      <c r="JB43" s="41"/>
      <c r="JC43" s="41"/>
      <c r="JD43" s="41"/>
      <c r="JE43" s="41"/>
      <c r="JF43" s="41"/>
      <c r="JG43" s="41"/>
      <c r="JH43" s="41"/>
      <c r="JI43" s="41"/>
      <c r="JJ43" s="41"/>
      <c r="JK43" s="41"/>
      <c r="JL43" s="41"/>
      <c r="JM43" s="41"/>
      <c r="JN43" s="41"/>
      <c r="JO43" s="41"/>
      <c r="JP43" s="41"/>
      <c r="JQ43" s="41"/>
      <c r="JR43" s="41"/>
      <c r="JS43" s="41"/>
      <c r="JT43" s="41"/>
      <c r="JU43" s="41"/>
      <c r="JV43" s="41"/>
      <c r="JW43" s="41"/>
      <c r="JX43" s="41"/>
      <c r="JY43" s="41"/>
      <c r="JZ43" s="41"/>
      <c r="KA43" s="41"/>
      <c r="KB43" s="41"/>
      <c r="KC43" s="41"/>
      <c r="KD43" s="41"/>
      <c r="KE43" s="41"/>
      <c r="KF43" s="41"/>
      <c r="KG43" s="41"/>
      <c r="KH43" s="41"/>
      <c r="KI43" s="41"/>
      <c r="KJ43" s="41"/>
      <c r="KK43" s="41"/>
      <c r="KL43" s="41"/>
      <c r="KM43" s="41"/>
      <c r="KN43" s="41"/>
      <c r="KO43" s="41"/>
      <c r="KP43" s="41"/>
      <c r="KQ43" s="41"/>
      <c r="KR43" s="41"/>
      <c r="KS43" s="41"/>
      <c r="KT43" s="41"/>
      <c r="KU43" s="41"/>
      <c r="KV43" s="41"/>
      <c r="KW43" s="41"/>
      <c r="KX43" s="41"/>
      <c r="KY43" s="41"/>
      <c r="KZ43" s="41"/>
      <c r="LA43" s="41"/>
      <c r="LB43" s="41"/>
      <c r="LC43" s="41"/>
      <c r="LD43" s="41"/>
      <c r="LE43" s="41"/>
      <c r="LF43" s="41"/>
      <c r="LG43" s="41"/>
      <c r="LH43" s="41"/>
      <c r="LI43" s="41"/>
      <c r="LJ43" s="41"/>
      <c r="LK43" s="41"/>
      <c r="LL43" s="41"/>
      <c r="LM43" s="41"/>
      <c r="LN43" s="41"/>
      <c r="LO43" s="41"/>
      <c r="LP43" s="41"/>
      <c r="LQ43" s="41"/>
      <c r="LR43" s="41"/>
      <c r="LS43" s="41"/>
      <c r="LT43" s="41"/>
      <c r="LU43" s="41"/>
      <c r="LV43" s="41"/>
      <c r="LW43" s="41"/>
      <c r="LX43" s="41"/>
      <c r="LY43" s="41"/>
      <c r="LZ43" s="41"/>
      <c r="MA43" s="41"/>
      <c r="MB43" s="41"/>
      <c r="MC43" s="41"/>
      <c r="MD43" s="41"/>
      <c r="ME43" s="41"/>
      <c r="MF43" s="41"/>
      <c r="MG43" s="41"/>
      <c r="MH43" s="41"/>
      <c r="MI43" s="41"/>
      <c r="MJ43" s="41"/>
      <c r="MK43" s="41"/>
      <c r="ML43" s="41"/>
      <c r="MM43" s="41"/>
      <c r="MN43" s="41"/>
      <c r="MO43" s="41"/>
      <c r="MP43" s="41"/>
      <c r="MQ43" s="41"/>
      <c r="MR43" s="41"/>
      <c r="MS43" s="41"/>
      <c r="MT43" s="41"/>
      <c r="MU43" s="41"/>
      <c r="MV43" s="41"/>
      <c r="MW43" s="41"/>
      <c r="MX43" s="41"/>
      <c r="MY43" s="41"/>
      <c r="MZ43" s="41"/>
      <c r="NA43" s="41"/>
      <c r="NB43" s="41"/>
      <c r="NC43" s="41"/>
      <c r="ND43" s="41"/>
      <c r="NE43" s="41"/>
      <c r="NF43" s="41"/>
      <c r="NG43" s="41"/>
      <c r="NH43" s="41"/>
      <c r="NI43" s="41"/>
      <c r="NJ43" s="41"/>
      <c r="NK43" s="41"/>
      <c r="NL43" s="41"/>
      <c r="NM43" s="41"/>
      <c r="NN43" s="41"/>
      <c r="NO43" s="41"/>
      <c r="NP43" s="41"/>
      <c r="NQ43" s="41"/>
      <c r="NR43" s="41"/>
      <c r="NS43" s="41"/>
      <c r="NT43" s="41"/>
      <c r="NU43" s="41"/>
      <c r="NV43" s="41"/>
      <c r="NW43" s="41"/>
      <c r="NX43" s="41"/>
      <c r="NY43" s="41"/>
      <c r="NZ43" s="41"/>
      <c r="OA43" s="41"/>
      <c r="OB43" s="41"/>
      <c r="OC43" s="41"/>
      <c r="OD43" s="41"/>
      <c r="OE43" s="41"/>
      <c r="OF43" s="41"/>
      <c r="OG43" s="41"/>
      <c r="OH43" s="41"/>
      <c r="OI43" s="41"/>
      <c r="OJ43" s="41"/>
      <c r="OK43" s="41"/>
      <c r="OL43" s="41"/>
      <c r="OM43" s="41"/>
      <c r="ON43" s="41"/>
      <c r="OO43" s="41"/>
      <c r="OP43" s="41"/>
      <c r="OQ43" s="41"/>
      <c r="OR43" s="41"/>
      <c r="OS43" s="41"/>
      <c r="OT43" s="41"/>
      <c r="OU43" s="41"/>
      <c r="OV43" s="41"/>
      <c r="OW43" s="41"/>
      <c r="OX43" s="41"/>
      <c r="OY43" s="41"/>
      <c r="OZ43" s="41"/>
      <c r="PA43" s="41"/>
      <c r="PB43" s="41"/>
      <c r="PC43" s="41"/>
      <c r="PD43" s="41"/>
      <c r="PE43" s="41"/>
      <c r="PF43" s="41"/>
      <c r="PG43" s="41"/>
      <c r="PH43" s="41"/>
      <c r="PI43" s="41"/>
      <c r="PJ43" s="41"/>
      <c r="PK43" s="41"/>
      <c r="PL43" s="41"/>
      <c r="PM43" s="41"/>
      <c r="PN43" s="41"/>
      <c r="PO43" s="41"/>
      <c r="PP43" s="41"/>
      <c r="PQ43" s="41"/>
      <c r="PR43" s="41"/>
      <c r="PS43" s="41"/>
      <c r="PT43" s="41"/>
      <c r="PU43" s="41"/>
      <c r="PV43" s="41"/>
      <c r="PW43" s="41"/>
      <c r="PX43" s="41"/>
      <c r="PY43" s="41"/>
      <c r="PZ43" s="41"/>
      <c r="QA43" s="41"/>
      <c r="QB43" s="41"/>
      <c r="QC43" s="41"/>
      <c r="QD43" s="41"/>
      <c r="QE43" s="41"/>
      <c r="QF43" s="41"/>
      <c r="QG43" s="41"/>
      <c r="QH43" s="41"/>
      <c r="QI43" s="41"/>
      <c r="QJ43" s="41"/>
      <c r="QK43" s="41"/>
      <c r="QL43" s="41"/>
      <c r="QM43" s="41"/>
      <c r="QN43" s="41"/>
      <c r="QO43" s="41"/>
      <c r="QP43" s="41"/>
      <c r="QQ43" s="41"/>
      <c r="QR43" s="41"/>
      <c r="QS43" s="41"/>
      <c r="QT43" s="41"/>
      <c r="QU43" s="41"/>
      <c r="QV43" s="41"/>
      <c r="QW43" s="41"/>
      <c r="QX43" s="41"/>
      <c r="QY43" s="41"/>
      <c r="QZ43" s="41"/>
      <c r="RA43" s="41"/>
      <c r="RB43" s="41"/>
      <c r="RC43" s="41"/>
      <c r="RD43" s="41"/>
      <c r="RE43" s="41"/>
      <c r="RF43" s="41"/>
      <c r="RG43" s="41"/>
      <c r="RH43" s="41"/>
      <c r="RI43" s="41"/>
      <c r="RJ43" s="41"/>
      <c r="RK43" s="41"/>
      <c r="RL43" s="41"/>
      <c r="RM43" s="41"/>
      <c r="RN43" s="41"/>
      <c r="RO43" s="41"/>
      <c r="RP43" s="41"/>
      <c r="RQ43" s="41"/>
      <c r="RR43" s="41"/>
      <c r="RS43" s="41"/>
      <c r="RT43" s="41"/>
      <c r="RU43" s="41"/>
      <c r="RV43" s="41"/>
      <c r="RW43" s="41"/>
      <c r="RX43" s="41"/>
      <c r="RY43" s="41"/>
      <c r="RZ43" s="41"/>
      <c r="SA43" s="41"/>
      <c r="SB43" s="41"/>
      <c r="SC43" s="41"/>
      <c r="SD43" s="41"/>
      <c r="SE43" s="41"/>
      <c r="SF43" s="41"/>
      <c r="SG43" s="41"/>
      <c r="SH43" s="41"/>
      <c r="SI43" s="41"/>
      <c r="SJ43" s="41"/>
      <c r="SK43" s="41"/>
      <c r="SL43" s="41"/>
      <c r="SM43" s="41"/>
      <c r="SN43" s="41"/>
      <c r="SO43" s="41"/>
      <c r="SP43" s="41"/>
      <c r="SQ43" s="41"/>
      <c r="SR43" s="41"/>
      <c r="SS43" s="41"/>
      <c r="ST43" s="41"/>
      <c r="SU43" s="41"/>
      <c r="SV43" s="41"/>
      <c r="SW43" s="41"/>
      <c r="SX43" s="41"/>
      <c r="SY43" s="41"/>
      <c r="SZ43" s="41"/>
      <c r="TA43" s="41"/>
      <c r="TB43" s="41"/>
      <c r="TC43" s="41"/>
      <c r="TD43" s="41"/>
      <c r="TE43" s="41"/>
      <c r="TF43" s="41"/>
      <c r="TG43" s="41"/>
      <c r="TH43" s="41"/>
      <c r="TI43" s="41"/>
      <c r="TJ43" s="41"/>
      <c r="TK43" s="41"/>
      <c r="TL43" s="41"/>
      <c r="TM43" s="41"/>
      <c r="TN43" s="41"/>
      <c r="TO43" s="41"/>
      <c r="TP43" s="41"/>
      <c r="TQ43" s="41"/>
      <c r="TR43" s="41"/>
      <c r="TS43" s="41"/>
      <c r="TT43" s="41"/>
      <c r="TU43" s="41"/>
      <c r="TV43" s="41"/>
      <c r="TW43" s="41"/>
      <c r="TX43" s="41"/>
      <c r="TY43" s="41"/>
      <c r="TZ43" s="41"/>
      <c r="UA43" s="41"/>
      <c r="UB43" s="41"/>
      <c r="UC43" s="41"/>
      <c r="UD43" s="41"/>
      <c r="UE43" s="41"/>
      <c r="UF43" s="41"/>
      <c r="UG43" s="41"/>
      <c r="UH43" s="41"/>
      <c r="UI43" s="41"/>
      <c r="UJ43" s="41"/>
      <c r="UK43" s="41"/>
      <c r="UL43" s="41"/>
      <c r="UM43" s="41"/>
      <c r="UN43" s="41"/>
      <c r="UO43" s="41"/>
      <c r="UP43" s="41"/>
      <c r="UQ43" s="41"/>
      <c r="UR43" s="41"/>
      <c r="US43" s="41"/>
      <c r="UT43" s="41"/>
      <c r="UU43" s="41"/>
      <c r="UV43" s="41"/>
      <c r="UW43" s="41"/>
      <c r="UX43" s="41"/>
      <c r="UY43" s="41"/>
      <c r="UZ43" s="41"/>
      <c r="VA43" s="41"/>
      <c r="VB43" s="41"/>
      <c r="VC43" s="41"/>
      <c r="VD43" s="41"/>
      <c r="VE43" s="41"/>
      <c r="VF43" s="41"/>
      <c r="VG43" s="41"/>
      <c r="VH43" s="41"/>
      <c r="VI43" s="41"/>
      <c r="VJ43" s="41"/>
      <c r="VK43" s="41"/>
      <c r="VL43" s="41"/>
      <c r="VM43" s="41"/>
      <c r="VN43" s="41"/>
      <c r="VO43" s="41"/>
      <c r="VP43" s="41"/>
      <c r="VQ43" s="41"/>
      <c r="VR43" s="41"/>
      <c r="VS43" s="41"/>
      <c r="VT43" s="41"/>
      <c r="VU43" s="41"/>
      <c r="VV43" s="41"/>
      <c r="VW43" s="41"/>
      <c r="VX43" s="41"/>
      <c r="VY43" s="41"/>
      <c r="VZ43" s="41"/>
      <c r="WA43" s="41"/>
      <c r="WB43" s="41"/>
      <c r="WC43" s="41"/>
      <c r="WD43" s="41"/>
      <c r="WE43" s="41"/>
      <c r="WF43" s="41"/>
      <c r="WG43" s="41"/>
      <c r="WH43" s="41"/>
      <c r="WI43" s="41"/>
      <c r="WJ43" s="41"/>
      <c r="WK43" s="41"/>
      <c r="WL43" s="41"/>
      <c r="WM43" s="41"/>
      <c r="WN43" s="41"/>
      <c r="WO43" s="41"/>
      <c r="WP43" s="41"/>
      <c r="WQ43" s="41"/>
      <c r="WR43" s="41"/>
      <c r="WS43" s="41"/>
      <c r="WT43" s="41"/>
      <c r="WU43" s="41"/>
      <c r="WV43" s="41"/>
      <c r="WW43" s="41"/>
      <c r="WX43" s="41"/>
      <c r="WY43" s="41"/>
      <c r="WZ43" s="41"/>
      <c r="XA43" s="41"/>
      <c r="XB43" s="41"/>
      <c r="XC43" s="41"/>
      <c r="XD43" s="41"/>
      <c r="XE43" s="41"/>
      <c r="XF43" s="41"/>
      <c r="XG43" s="41"/>
      <c r="XH43" s="41"/>
      <c r="XI43" s="41"/>
      <c r="XJ43" s="41"/>
      <c r="XK43" s="41"/>
      <c r="XL43" s="41"/>
      <c r="XM43" s="41"/>
      <c r="XN43" s="41"/>
      <c r="XO43" s="41"/>
      <c r="XP43" s="41"/>
      <c r="XQ43" s="41"/>
      <c r="XR43" s="41"/>
      <c r="XS43" s="41"/>
      <c r="XT43" s="41"/>
      <c r="XU43" s="41"/>
      <c r="XV43" s="41"/>
      <c r="XW43" s="41"/>
      <c r="XX43" s="41"/>
      <c r="XY43" s="41"/>
      <c r="XZ43" s="41"/>
      <c r="YA43" s="41"/>
      <c r="YB43" s="41"/>
      <c r="YC43" s="41"/>
      <c r="YD43" s="41"/>
      <c r="YE43" s="41"/>
      <c r="YF43" s="41"/>
      <c r="YG43" s="41"/>
      <c r="YH43" s="41"/>
      <c r="YI43" s="41"/>
      <c r="YJ43" s="41"/>
      <c r="YK43" s="41"/>
      <c r="YL43" s="41"/>
      <c r="YM43" s="41"/>
      <c r="YN43" s="41"/>
      <c r="YO43" s="41"/>
      <c r="YP43" s="41"/>
      <c r="YQ43" s="41"/>
      <c r="YR43" s="41"/>
      <c r="YS43" s="41"/>
      <c r="YT43" s="41"/>
      <c r="YU43" s="41"/>
      <c r="YV43" s="41"/>
      <c r="YW43" s="41"/>
      <c r="YX43" s="41"/>
      <c r="YY43" s="41"/>
      <c r="YZ43" s="41"/>
      <c r="ZA43" s="41"/>
      <c r="ZB43" s="41"/>
      <c r="ZC43" s="41"/>
      <c r="ZD43" s="41"/>
      <c r="ZE43" s="41"/>
      <c r="ZF43" s="41"/>
      <c r="ZG43" s="41"/>
      <c r="ZH43" s="41"/>
      <c r="ZI43" s="41"/>
      <c r="ZJ43" s="41"/>
      <c r="ZK43" s="41"/>
      <c r="ZL43" s="41"/>
      <c r="ZM43" s="41"/>
      <c r="ZN43" s="41"/>
      <c r="ZO43" s="41"/>
      <c r="ZP43" s="41"/>
      <c r="ZQ43" s="41"/>
      <c r="ZR43" s="41"/>
      <c r="ZS43" s="41"/>
      <c r="ZT43" s="41"/>
      <c r="ZU43" s="41"/>
      <c r="ZV43" s="41"/>
      <c r="ZW43" s="41"/>
      <c r="ZX43" s="41"/>
      <c r="ZY43" s="41"/>
      <c r="ZZ43" s="41"/>
      <c r="AAA43" s="41"/>
      <c r="AAB43" s="41"/>
      <c r="AAC43" s="41"/>
      <c r="AAD43" s="41"/>
      <c r="AAE43" s="41"/>
      <c r="AAF43" s="41"/>
      <c r="AAG43" s="41"/>
      <c r="AAH43" s="41"/>
      <c r="AAI43" s="41"/>
      <c r="AAJ43" s="41"/>
      <c r="AAK43" s="41"/>
      <c r="AAL43" s="41"/>
      <c r="AAM43" s="41"/>
      <c r="AAN43" s="41"/>
      <c r="AAO43" s="41"/>
      <c r="AAP43" s="41"/>
      <c r="AAQ43" s="41"/>
      <c r="AAR43" s="41"/>
      <c r="AAS43" s="41"/>
      <c r="AAT43" s="41"/>
      <c r="AAU43" s="41"/>
      <c r="AAV43" s="41"/>
      <c r="AAW43" s="41"/>
      <c r="AAX43" s="41"/>
      <c r="AAY43" s="41"/>
      <c r="AAZ43" s="41"/>
      <c r="ABA43" s="41"/>
      <c r="ABB43" s="41"/>
      <c r="ABC43" s="41"/>
      <c r="ABD43" s="41"/>
      <c r="ABE43" s="41"/>
      <c r="ABF43" s="41"/>
      <c r="ABG43" s="41"/>
      <c r="ABH43" s="41"/>
      <c r="ABI43" s="41"/>
      <c r="ABJ43" s="41"/>
      <c r="ABK43" s="41"/>
      <c r="ABL43" s="41"/>
      <c r="ABM43" s="41"/>
      <c r="ABN43" s="41"/>
      <c r="ABO43" s="41"/>
      <c r="ABP43" s="41"/>
      <c r="ABQ43" s="41"/>
      <c r="ABR43" s="41"/>
      <c r="ABS43" s="41"/>
      <c r="ABT43" s="41"/>
      <c r="ABU43" s="41"/>
      <c r="ABV43" s="41"/>
      <c r="ABW43" s="41"/>
      <c r="ABX43" s="41"/>
      <c r="ABY43" s="41"/>
      <c r="ABZ43" s="41"/>
      <c r="ACA43" s="41"/>
      <c r="ACB43" s="41"/>
      <c r="ACC43" s="41"/>
      <c r="ACD43" s="41"/>
      <c r="ACE43" s="41"/>
      <c r="ACF43" s="41"/>
      <c r="ACG43" s="41"/>
      <c r="ACH43" s="41"/>
      <c r="ACI43" s="41"/>
      <c r="ACJ43" s="41"/>
      <c r="ACK43" s="41"/>
      <c r="ACL43" s="41"/>
      <c r="ACM43" s="41"/>
      <c r="ACN43" s="41"/>
      <c r="ACO43" s="41"/>
      <c r="ACP43" s="41"/>
      <c r="ACQ43" s="41"/>
      <c r="ACR43" s="41"/>
      <c r="ACS43" s="41"/>
      <c r="ACT43" s="41"/>
      <c r="ACU43" s="41"/>
      <c r="ACV43" s="41"/>
      <c r="ACW43" s="41"/>
      <c r="ACX43" s="41"/>
      <c r="ACY43" s="41"/>
      <c r="ACZ43" s="41"/>
      <c r="ADA43" s="41"/>
      <c r="ADB43" s="41"/>
      <c r="ADC43" s="41"/>
      <c r="ADD43" s="41"/>
      <c r="ADE43" s="41"/>
      <c r="ADF43" s="41"/>
      <c r="ADG43" s="41"/>
      <c r="ADH43" s="41"/>
      <c r="ADI43" s="41"/>
      <c r="ADJ43" s="41"/>
      <c r="ADK43" s="41"/>
      <c r="ADL43" s="41"/>
      <c r="ADM43" s="41"/>
      <c r="ADN43" s="41"/>
      <c r="ADO43" s="41"/>
      <c r="ADP43" s="41"/>
      <c r="ADQ43" s="41"/>
      <c r="ADR43" s="41"/>
      <c r="ADS43" s="41"/>
      <c r="ADT43" s="41"/>
      <c r="ADU43" s="41"/>
      <c r="ADV43" s="41"/>
      <c r="ADW43" s="41"/>
      <c r="ADX43" s="41"/>
      <c r="ADY43" s="41"/>
      <c r="ADZ43" s="41"/>
      <c r="AEA43" s="41"/>
      <c r="AEB43" s="41"/>
      <c r="AEC43" s="41"/>
      <c r="AED43" s="41"/>
      <c r="AEE43" s="41"/>
      <c r="AEF43" s="41"/>
      <c r="AEG43" s="41"/>
      <c r="AEH43" s="41"/>
      <c r="AEI43" s="41"/>
      <c r="AEJ43" s="41"/>
      <c r="AEK43" s="41"/>
      <c r="AEL43" s="41"/>
      <c r="AEM43" s="41"/>
      <c r="AEN43" s="41"/>
      <c r="AEO43" s="41"/>
      <c r="AEP43" s="41"/>
      <c r="AEQ43" s="41"/>
      <c r="AER43" s="41"/>
      <c r="AES43" s="41"/>
      <c r="AET43" s="41"/>
      <c r="AEU43" s="41"/>
      <c r="AEV43" s="41"/>
      <c r="AEW43" s="41"/>
      <c r="AEX43" s="41"/>
      <c r="AEY43" s="41"/>
      <c r="AEZ43" s="41"/>
      <c r="AFA43" s="41"/>
      <c r="AFB43" s="41"/>
      <c r="AFC43" s="41"/>
      <c r="AFD43" s="41"/>
      <c r="AFE43" s="41"/>
      <c r="AFF43" s="41"/>
      <c r="AFG43" s="41"/>
      <c r="AFH43" s="41"/>
      <c r="AFI43" s="41"/>
      <c r="AFJ43" s="41"/>
      <c r="AFK43" s="41"/>
      <c r="AFL43" s="41"/>
      <c r="AFM43" s="41"/>
      <c r="AFN43" s="41"/>
      <c r="AFO43" s="41"/>
      <c r="AFP43" s="41"/>
      <c r="AFQ43" s="41"/>
      <c r="AFR43" s="41"/>
      <c r="AFS43" s="41"/>
      <c r="AFT43" s="41"/>
      <c r="AFU43" s="41"/>
      <c r="AFV43" s="41"/>
      <c r="AFW43" s="41"/>
      <c r="AFX43" s="41"/>
      <c r="AFY43" s="41"/>
      <c r="AFZ43" s="41"/>
      <c r="AGA43" s="41"/>
      <c r="AGB43" s="41"/>
      <c r="AGC43" s="41"/>
      <c r="AGD43" s="41"/>
      <c r="AGE43" s="41"/>
      <c r="AGF43" s="41"/>
      <c r="AGG43" s="41"/>
      <c r="AGH43" s="41"/>
      <c r="AGI43" s="41"/>
      <c r="AGJ43" s="41"/>
      <c r="AGK43" s="41"/>
      <c r="AGL43" s="41"/>
      <c r="AGM43" s="41"/>
      <c r="AGN43" s="41"/>
      <c r="AGO43" s="41"/>
      <c r="AGP43" s="41"/>
      <c r="AGQ43" s="41"/>
      <c r="AGR43" s="41"/>
      <c r="AGS43" s="41"/>
      <c r="AGT43" s="41"/>
      <c r="AGU43" s="41"/>
      <c r="AGV43" s="41"/>
      <c r="AGW43" s="41"/>
      <c r="AGX43" s="41"/>
      <c r="AGY43" s="41"/>
      <c r="AGZ43" s="41"/>
      <c r="AHA43" s="41"/>
      <c r="AHB43" s="41"/>
      <c r="AHC43" s="41"/>
      <c r="AHD43" s="41"/>
      <c r="AHE43" s="41"/>
      <c r="AHF43" s="41"/>
      <c r="AHG43" s="41"/>
      <c r="AHH43" s="41"/>
      <c r="AHI43" s="41"/>
      <c r="AHJ43" s="41"/>
      <c r="AHK43" s="41"/>
      <c r="AHL43" s="41"/>
      <c r="AHM43" s="41"/>
      <c r="AHN43" s="41"/>
      <c r="AHO43" s="41"/>
      <c r="AHP43" s="41"/>
      <c r="AHQ43" s="41"/>
      <c r="AHR43" s="41"/>
      <c r="AHS43" s="41"/>
      <c r="AHT43" s="41"/>
      <c r="AHU43" s="41"/>
      <c r="AHV43" s="41"/>
      <c r="AHW43" s="41"/>
      <c r="AHX43" s="41"/>
      <c r="AHY43" s="41"/>
      <c r="AHZ43" s="41"/>
      <c r="AIA43" s="41"/>
      <c r="AIB43" s="41"/>
      <c r="AIC43" s="41"/>
      <c r="AID43" s="41"/>
      <c r="AIE43" s="41"/>
      <c r="AIF43" s="41"/>
      <c r="AIG43" s="41"/>
      <c r="AIH43" s="41"/>
      <c r="AII43" s="41"/>
      <c r="AIJ43" s="41"/>
      <c r="AIK43" s="41"/>
      <c r="AIL43" s="41"/>
      <c r="AIM43" s="41"/>
      <c r="AIN43" s="41"/>
      <c r="AIO43" s="41"/>
      <c r="AIP43" s="41"/>
      <c r="AIQ43" s="41"/>
      <c r="AIR43" s="41"/>
      <c r="AIS43" s="41"/>
      <c r="AIT43" s="41"/>
      <c r="AIU43" s="41"/>
      <c r="AIV43" s="41"/>
      <c r="AIW43" s="41"/>
      <c r="AIX43" s="41"/>
      <c r="AIY43" s="41"/>
      <c r="AIZ43" s="41"/>
      <c r="AJA43" s="41"/>
      <c r="AJB43" s="41"/>
      <c r="AJC43" s="41"/>
      <c r="AJD43" s="41"/>
      <c r="AJE43" s="41"/>
      <c r="AJF43" s="41"/>
      <c r="AJG43" s="41"/>
      <c r="AJH43" s="41"/>
      <c r="AJI43" s="41"/>
      <c r="AJJ43" s="41"/>
      <c r="AJK43" s="41"/>
      <c r="AJL43" s="41"/>
      <c r="AJM43" s="41"/>
      <c r="AJN43" s="41"/>
      <c r="AJO43" s="41"/>
      <c r="AJP43" s="41"/>
      <c r="AJQ43" s="41"/>
      <c r="AJR43" s="41"/>
      <c r="AJS43" s="41"/>
      <c r="AJT43" s="41"/>
      <c r="AJU43" s="41"/>
      <c r="AJV43" s="41"/>
      <c r="AJW43" s="41"/>
      <c r="AJX43" s="41"/>
      <c r="AJY43" s="41"/>
      <c r="AJZ43" s="41"/>
      <c r="AKA43" s="41"/>
      <c r="AKB43" s="41"/>
      <c r="AKC43" s="41"/>
      <c r="AKD43" s="41"/>
      <c r="AKE43" s="41"/>
      <c r="AKF43" s="41"/>
      <c r="AKG43" s="41"/>
      <c r="AKH43" s="41"/>
      <c r="AKI43" s="41"/>
      <c r="AKJ43" s="41"/>
      <c r="AKK43" s="41"/>
      <c r="AKL43" s="41"/>
      <c r="AKM43" s="41"/>
      <c r="AKN43" s="41"/>
      <c r="AKO43" s="41"/>
      <c r="AKP43" s="41"/>
      <c r="AKQ43" s="41"/>
      <c r="AKR43" s="41"/>
      <c r="AKS43" s="41"/>
      <c r="AKT43" s="41"/>
      <c r="AKU43" s="41"/>
      <c r="AKV43" s="41"/>
      <c r="AKW43" s="41"/>
      <c r="AKX43" s="41"/>
      <c r="AKY43" s="41"/>
      <c r="AKZ43" s="41"/>
      <c r="ALA43" s="41"/>
      <c r="ALB43" s="41"/>
      <c r="ALC43" s="41"/>
      <c r="ALD43" s="41"/>
      <c r="ALE43" s="41"/>
      <c r="ALF43" s="41"/>
      <c r="ALG43" s="41"/>
      <c r="ALH43" s="41"/>
      <c r="ALI43" s="41"/>
      <c r="ALJ43" s="41"/>
      <c r="ALK43" s="41"/>
      <c r="ALL43" s="41"/>
      <c r="ALM43" s="41"/>
      <c r="ALN43" s="41"/>
      <c r="ALO43" s="41"/>
      <c r="ALP43" s="41"/>
      <c r="ALQ43" s="41"/>
      <c r="ALR43" s="41"/>
      <c r="ALS43" s="41"/>
      <c r="ALT43" s="41"/>
      <c r="ALU43" s="41"/>
      <c r="ALV43" s="41"/>
      <c r="ALW43" s="41"/>
      <c r="ALX43" s="41"/>
      <c r="ALY43" s="41"/>
      <c r="ALZ43" s="41"/>
      <c r="AMA43" s="41"/>
      <c r="AMB43" s="41"/>
      <c r="AMC43" s="41"/>
      <c r="AMD43" s="41"/>
      <c r="AME43" s="41"/>
      <c r="AMF43" s="41"/>
      <c r="AMG43" s="41"/>
      <c r="AMH43" s="41"/>
      <c r="AMI43" s="41"/>
      <c r="AMJ43" s="41"/>
    </row>
    <row r="44" spans="1:1024" ht="15.75" thickBot="1" x14ac:dyDescent="0.3">
      <c r="C44" s="255" t="s">
        <v>111</v>
      </c>
      <c r="D44" s="256">
        <v>0</v>
      </c>
      <c r="E44" s="257">
        <v>0</v>
      </c>
      <c r="F44" s="215">
        <v>0</v>
      </c>
      <c r="G44" s="235">
        <v>0</v>
      </c>
      <c r="H44" s="235">
        <f>G44-D44</f>
        <v>0</v>
      </c>
      <c r="I44" s="235">
        <v>0</v>
      </c>
      <c r="J44" s="258">
        <f>I44-G44</f>
        <v>0</v>
      </c>
      <c r="K44" s="259"/>
    </row>
    <row r="45" spans="1:1024" ht="15.75" thickBot="1" x14ac:dyDescent="0.3">
      <c r="C45" s="245" t="s">
        <v>27</v>
      </c>
      <c r="D45" s="21">
        <f>D30+D31</f>
        <v>1545059.9</v>
      </c>
      <c r="E45" s="21">
        <f>E30+E31</f>
        <v>1708145.5999999999</v>
      </c>
      <c r="F45" s="21">
        <f>F30+F31</f>
        <v>760111.6</v>
      </c>
      <c r="G45" s="246">
        <f>G30+G31</f>
        <v>1913214.4</v>
      </c>
      <c r="H45" s="247">
        <f t="shared" si="3"/>
        <v>368154.5</v>
      </c>
      <c r="I45" s="246">
        <f>I30+I31</f>
        <v>1774544.9</v>
      </c>
      <c r="J45" s="248">
        <f t="shared" si="4"/>
        <v>-138669.5</v>
      </c>
      <c r="K45" s="22">
        <f>I45/E45</f>
        <v>1.0388721546921995</v>
      </c>
      <c r="N45" s="52"/>
      <c r="O45" s="52"/>
      <c r="P45" s="52"/>
    </row>
    <row r="46" spans="1:1024" s="41" customFormat="1" x14ac:dyDescent="0.25">
      <c r="B46" s="42"/>
      <c r="C46" s="53"/>
      <c r="D46" s="54"/>
      <c r="E46" s="55"/>
      <c r="F46" s="56"/>
      <c r="G46" s="54"/>
      <c r="H46" s="56"/>
      <c r="I46" s="57"/>
      <c r="K46" s="4"/>
      <c r="L46" s="43"/>
      <c r="N46" s="52"/>
      <c r="O46" s="52"/>
      <c r="P46" s="52"/>
    </row>
    <row r="47" spans="1:1024" s="52" customFormat="1" ht="15.75" thickBot="1" x14ac:dyDescent="0.3">
      <c r="B47" s="58"/>
      <c r="C47" s="53"/>
      <c r="D47" s="54"/>
      <c r="E47" s="55"/>
      <c r="F47" s="56"/>
      <c r="G47" s="54"/>
      <c r="H47" s="56"/>
      <c r="I47" s="59"/>
      <c r="K47" s="60"/>
      <c r="L47" s="61"/>
      <c r="N47" s="62"/>
      <c r="O47" s="62"/>
      <c r="P47" s="62"/>
    </row>
    <row r="48" spans="1:1024" s="52" customFormat="1" ht="15" customHeight="1" thickBot="1" x14ac:dyDescent="0.3">
      <c r="B48" s="58"/>
      <c r="C48" s="282" t="s">
        <v>122</v>
      </c>
      <c r="D48" s="282"/>
      <c r="E48" s="282"/>
      <c r="F48" s="282"/>
      <c r="G48" s="282"/>
      <c r="H48" s="282"/>
      <c r="I48" s="282"/>
      <c r="J48" s="63"/>
      <c r="K48" s="64"/>
      <c r="L48" s="61"/>
      <c r="N48" s="62"/>
      <c r="O48" s="62"/>
      <c r="P48" s="62"/>
    </row>
    <row r="49" spans="2:18" s="62" customFormat="1" ht="15.75" customHeight="1" thickBot="1" x14ac:dyDescent="0.3">
      <c r="B49" s="65"/>
      <c r="C49" s="282"/>
      <c r="D49" s="282"/>
      <c r="E49" s="282"/>
      <c r="F49" s="282"/>
      <c r="G49" s="282"/>
      <c r="H49" s="282"/>
      <c r="I49" s="282"/>
      <c r="K49" s="60"/>
      <c r="L49" s="66"/>
    </row>
    <row r="50" spans="2:18" s="62" customFormat="1" ht="15.75" thickBot="1" x14ac:dyDescent="0.3">
      <c r="B50" s="65"/>
      <c r="C50" s="53"/>
      <c r="D50" s="54"/>
      <c r="E50" s="55"/>
      <c r="F50" s="56"/>
      <c r="G50" s="54"/>
      <c r="H50" s="56"/>
      <c r="I50" s="67"/>
      <c r="K50" s="64"/>
      <c r="L50" s="66"/>
    </row>
    <row r="51" spans="2:18" ht="30.75" customHeight="1" thickBot="1" x14ac:dyDescent="0.3">
      <c r="C51" s="68" t="s">
        <v>28</v>
      </c>
      <c r="D51" s="69" t="s">
        <v>29</v>
      </c>
      <c r="E51" s="70" t="s">
        <v>30</v>
      </c>
      <c r="F51" s="70" t="s">
        <v>31</v>
      </c>
      <c r="G51" s="71" t="s">
        <v>32</v>
      </c>
      <c r="H51" s="71" t="s">
        <v>33</v>
      </c>
      <c r="I51" s="71" t="s">
        <v>34</v>
      </c>
      <c r="L51" s="72" t="s">
        <v>35</v>
      </c>
      <c r="M51" s="73" t="s">
        <v>36</v>
      </c>
      <c r="N51" s="74" t="s">
        <v>37</v>
      </c>
      <c r="O51" s="75" t="s">
        <v>38</v>
      </c>
      <c r="P51" s="74" t="s">
        <v>39</v>
      </c>
      <c r="Q51" s="76"/>
      <c r="R51" s="76"/>
    </row>
    <row r="52" spans="2:18" x14ac:dyDescent="0.25">
      <c r="C52" s="77" t="s">
        <v>40</v>
      </c>
      <c r="D52" s="211">
        <f>G7+G8+G9+G11</f>
        <v>1480623.7</v>
      </c>
      <c r="E52" s="212">
        <f>G30</f>
        <v>1505129.4</v>
      </c>
      <c r="F52" s="208">
        <f>D52-E52</f>
        <v>-24505.699999999953</v>
      </c>
      <c r="G52" s="266">
        <f>I7+I8+I9+I11</f>
        <v>1713978.3</v>
      </c>
      <c r="H52" s="266">
        <f>I30</f>
        <v>1480798.9</v>
      </c>
      <c r="I52" s="235">
        <f>G52-H52</f>
        <v>233179.40000000014</v>
      </c>
      <c r="K52" s="78"/>
      <c r="L52" s="79"/>
      <c r="M52" s="80">
        <f>197330-172730</f>
        <v>24600</v>
      </c>
      <c r="N52" s="80">
        <f>L52+M52</f>
        <v>24600</v>
      </c>
      <c r="O52" s="80">
        <v>12800</v>
      </c>
      <c r="P52" s="80">
        <f>N52+O52</f>
        <v>37400</v>
      </c>
      <c r="Q52" s="76"/>
      <c r="R52" s="76"/>
    </row>
    <row r="53" spans="2:18" x14ac:dyDescent="0.25">
      <c r="C53" s="81" t="s">
        <v>41</v>
      </c>
      <c r="D53" s="213">
        <f>G10</f>
        <v>7324</v>
      </c>
      <c r="E53" s="208">
        <f>G31</f>
        <v>408085</v>
      </c>
      <c r="F53" s="208">
        <f>D53-E53</f>
        <v>-400761</v>
      </c>
      <c r="G53" s="213">
        <f>I10</f>
        <v>7324</v>
      </c>
      <c r="H53" s="267">
        <f>I31</f>
        <v>293746</v>
      </c>
      <c r="I53" s="208">
        <f>G53-H53</f>
        <v>-286422</v>
      </c>
      <c r="J53" s="82"/>
      <c r="K53" s="64"/>
      <c r="N53" s="41"/>
      <c r="O53" s="41"/>
      <c r="P53" s="41"/>
    </row>
    <row r="54" spans="2:18" x14ac:dyDescent="0.25">
      <c r="C54" s="81" t="s">
        <v>42</v>
      </c>
      <c r="D54" s="213">
        <v>0</v>
      </c>
      <c r="E54" s="208">
        <v>0</v>
      </c>
      <c r="F54" s="208">
        <f>D54-E54</f>
        <v>0</v>
      </c>
      <c r="G54" s="270">
        <f>I13+I14</f>
        <v>53242.6</v>
      </c>
      <c r="H54" s="213">
        <f>I113</f>
        <v>0</v>
      </c>
      <c r="I54" s="208">
        <f>G54-H54</f>
        <v>53242.6</v>
      </c>
      <c r="J54" s="82"/>
      <c r="K54" s="64"/>
      <c r="N54" s="41"/>
      <c r="O54" s="41"/>
      <c r="P54" s="41"/>
    </row>
    <row r="55" spans="2:18" ht="15.75" thickBot="1" x14ac:dyDescent="0.3">
      <c r="C55" s="83" t="s">
        <v>43</v>
      </c>
      <c r="D55" s="214">
        <f>G16</f>
        <v>0</v>
      </c>
      <c r="E55" s="215">
        <f>G112</f>
        <v>0</v>
      </c>
      <c r="F55" s="215">
        <f>D55-E55</f>
        <v>0</v>
      </c>
      <c r="G55" s="236">
        <v>0</v>
      </c>
      <c r="H55" s="236">
        <v>0</v>
      </c>
      <c r="I55" s="215">
        <v>0</v>
      </c>
      <c r="J55" s="82"/>
      <c r="K55" s="64"/>
      <c r="N55" s="41"/>
      <c r="O55" s="41"/>
      <c r="P55" s="41"/>
    </row>
    <row r="56" spans="2:18" ht="15.75" thickBot="1" x14ac:dyDescent="0.3">
      <c r="C56" s="84" t="s">
        <v>44</v>
      </c>
      <c r="D56" s="216">
        <f>SUM(D52:D54)</f>
        <v>1487947.7</v>
      </c>
      <c r="E56" s="217">
        <f>SUM(E52:E54)</f>
        <v>1913214.4</v>
      </c>
      <c r="F56" s="217">
        <f>SUM(F52:F54)</f>
        <v>-425266.69999999995</v>
      </c>
      <c r="G56" s="216">
        <f>SUM(G52:G55)</f>
        <v>1774544.9000000001</v>
      </c>
      <c r="H56" s="216">
        <f>SUM(H52:H55)</f>
        <v>1774544.9</v>
      </c>
      <c r="I56" s="268">
        <f>SUM(I52:I54)</f>
        <v>1.3824319466948509E-10</v>
      </c>
      <c r="J56" s="82"/>
      <c r="K56" s="85"/>
      <c r="M56" s="86"/>
      <c r="N56" s="41"/>
      <c r="O56" s="41"/>
      <c r="P56" s="41"/>
    </row>
    <row r="57" spans="2:18" s="41" customFormat="1" x14ac:dyDescent="0.25">
      <c r="B57" s="42"/>
      <c r="C57" s="87"/>
      <c r="D57" s="88"/>
      <c r="E57" s="88"/>
      <c r="F57" s="89"/>
      <c r="G57" s="90"/>
      <c r="I57" s="91"/>
      <c r="K57" s="4"/>
      <c r="L57" s="66"/>
      <c r="N57" s="1"/>
      <c r="O57" s="1"/>
      <c r="P57" s="1"/>
    </row>
    <row r="58" spans="2:18" x14ac:dyDescent="0.25">
      <c r="C58" s="92"/>
      <c r="D58" s="88"/>
      <c r="E58" s="93"/>
      <c r="F58" s="89"/>
      <c r="G58" s="90"/>
      <c r="H58" s="41"/>
      <c r="I58" s="91"/>
    </row>
    <row r="59" spans="2:18" x14ac:dyDescent="0.25">
      <c r="C59" s="94"/>
      <c r="D59" s="95"/>
      <c r="E59" s="94"/>
      <c r="F59" s="94"/>
      <c r="G59" s="94"/>
    </row>
    <row r="60" spans="2:18" x14ac:dyDescent="0.25">
      <c r="C60" s="283" t="s">
        <v>123</v>
      </c>
      <c r="D60" s="283"/>
      <c r="E60" s="283"/>
      <c r="F60" s="283"/>
      <c r="G60" s="283"/>
      <c r="H60" s="283"/>
      <c r="I60" s="283"/>
      <c r="J60" s="283"/>
      <c r="K60" s="283"/>
    </row>
    <row r="61" spans="2:18" x14ac:dyDescent="0.25">
      <c r="C61" s="283"/>
      <c r="D61" s="283"/>
      <c r="E61" s="283"/>
      <c r="F61" s="283"/>
      <c r="G61" s="283"/>
      <c r="H61" s="283"/>
      <c r="I61" s="283"/>
      <c r="J61" s="283"/>
      <c r="K61" s="283"/>
    </row>
    <row r="62" spans="2:18" ht="15.75" thickBot="1" x14ac:dyDescent="0.3">
      <c r="C62" s="96"/>
      <c r="D62" s="95"/>
      <c r="E62" s="94"/>
      <c r="F62" s="94"/>
      <c r="G62" s="94"/>
      <c r="H62" s="94"/>
    </row>
    <row r="63" spans="2:18" ht="59.25" customHeight="1" thickBot="1" x14ac:dyDescent="0.3">
      <c r="C63" s="12" t="s">
        <v>45</v>
      </c>
      <c r="D63" s="13" t="s">
        <v>124</v>
      </c>
      <c r="E63" s="13" t="s">
        <v>125</v>
      </c>
      <c r="F63" s="13" t="s">
        <v>126</v>
      </c>
      <c r="G63" s="13" t="s">
        <v>127</v>
      </c>
      <c r="H63" s="13" t="s">
        <v>128</v>
      </c>
      <c r="I63" s="183" t="s">
        <v>129</v>
      </c>
      <c r="J63" s="14" t="s">
        <v>1</v>
      </c>
      <c r="K63" s="14" t="s">
        <v>130</v>
      </c>
    </row>
    <row r="64" spans="2:18" ht="15.75" customHeight="1" thickBot="1" x14ac:dyDescent="0.3">
      <c r="B64" s="273" t="s">
        <v>51</v>
      </c>
      <c r="C64" s="98" t="s">
        <v>47</v>
      </c>
      <c r="D64" s="16">
        <v>141090</v>
      </c>
      <c r="E64" s="16">
        <v>148944.9</v>
      </c>
      <c r="F64" s="16">
        <v>88676.9</v>
      </c>
      <c r="G64" s="16">
        <v>112090</v>
      </c>
      <c r="H64" s="16">
        <f t="shared" ref="H64:H81" si="5">SUM(G64-D64)</f>
        <v>-29000</v>
      </c>
      <c r="I64" s="239">
        <v>138450</v>
      </c>
      <c r="J64" s="16">
        <f>I64-G64</f>
        <v>26360</v>
      </c>
      <c r="K64" s="230">
        <f>I64/E64</f>
        <v>0.92953837291508479</v>
      </c>
    </row>
    <row r="65" spans="2:12" ht="15.75" customHeight="1" thickBot="1" x14ac:dyDescent="0.3">
      <c r="B65" s="274"/>
      <c r="C65" s="98" t="s">
        <v>48</v>
      </c>
      <c r="D65" s="16">
        <v>19923.400000000001</v>
      </c>
      <c r="E65" s="16">
        <v>49971.5</v>
      </c>
      <c r="F65" s="16">
        <v>0</v>
      </c>
      <c r="G65" s="16">
        <v>20000</v>
      </c>
      <c r="H65" s="16">
        <f>SUM(G65-D65)</f>
        <v>76.599999999998545</v>
      </c>
      <c r="I65" s="16">
        <v>20000</v>
      </c>
      <c r="J65" s="16">
        <f>I65-G65</f>
        <v>0</v>
      </c>
      <c r="K65" s="230">
        <f>I65/E65</f>
        <v>0.40022813003411944</v>
      </c>
    </row>
    <row r="66" spans="2:12" ht="15.75" customHeight="1" thickBot="1" x14ac:dyDescent="0.3">
      <c r="B66" s="275"/>
      <c r="C66" s="98" t="s">
        <v>49</v>
      </c>
      <c r="D66" s="16">
        <v>0</v>
      </c>
      <c r="E66" s="16">
        <v>0</v>
      </c>
      <c r="F66" s="16">
        <v>0</v>
      </c>
      <c r="G66" s="16">
        <v>0</v>
      </c>
      <c r="H66" s="16">
        <f>SUM(G66-D66)</f>
        <v>0</v>
      </c>
      <c r="I66" s="16">
        <v>0</v>
      </c>
      <c r="J66" s="16">
        <f>SUM(I66-F66)</f>
        <v>0</v>
      </c>
      <c r="K66" s="230" t="s">
        <v>9</v>
      </c>
    </row>
    <row r="67" spans="2:12" ht="15.75" thickBot="1" x14ac:dyDescent="0.3">
      <c r="B67" s="244" t="s">
        <v>53</v>
      </c>
      <c r="C67" s="98" t="s">
        <v>50</v>
      </c>
      <c r="D67" s="101">
        <v>77729</v>
      </c>
      <c r="E67" s="16">
        <v>75729</v>
      </c>
      <c r="F67" s="16">
        <v>30188.400000000001</v>
      </c>
      <c r="G67" s="101">
        <v>91656</v>
      </c>
      <c r="H67" s="16">
        <f t="shared" si="5"/>
        <v>13927</v>
      </c>
      <c r="I67" s="249">
        <f>91656-6800</f>
        <v>84856</v>
      </c>
      <c r="J67" s="99">
        <f t="shared" ref="J67:J89" si="6">I67-G67</f>
        <v>-6800</v>
      </c>
      <c r="K67" s="230">
        <f t="shared" ref="K67:K83" si="7">I67/E67</f>
        <v>1.1205218608459111</v>
      </c>
      <c r="L67" s="100"/>
    </row>
    <row r="68" spans="2:12" ht="15.75" thickBot="1" x14ac:dyDescent="0.3">
      <c r="B68" s="243" t="s">
        <v>51</v>
      </c>
      <c r="C68" s="98" t="s">
        <v>52</v>
      </c>
      <c r="D68" s="101">
        <v>237430</v>
      </c>
      <c r="E68" s="16">
        <v>236330</v>
      </c>
      <c r="F68" s="101">
        <v>82639.8</v>
      </c>
      <c r="G68" s="101">
        <v>393120</v>
      </c>
      <c r="H68" s="16">
        <f t="shared" si="5"/>
        <v>155690</v>
      </c>
      <c r="I68" s="249">
        <v>304734</v>
      </c>
      <c r="J68" s="102">
        <f t="shared" si="6"/>
        <v>-88386</v>
      </c>
      <c r="K68" s="230">
        <f t="shared" si="7"/>
        <v>1.2894427283882706</v>
      </c>
      <c r="L68" s="100"/>
    </row>
    <row r="69" spans="2:12" ht="15.75" thickBot="1" x14ac:dyDescent="0.3">
      <c r="B69" s="244" t="s">
        <v>46</v>
      </c>
      <c r="C69" s="98" t="s">
        <v>54</v>
      </c>
      <c r="D69" s="101">
        <v>3054.3</v>
      </c>
      <c r="E69" s="101">
        <v>24703.1</v>
      </c>
      <c r="F69" s="101">
        <v>4474.8999999999996</v>
      </c>
      <c r="G69" s="101">
        <v>2783</v>
      </c>
      <c r="H69" s="16">
        <f t="shared" si="5"/>
        <v>-271.30000000000018</v>
      </c>
      <c r="I69" s="101">
        <v>2783</v>
      </c>
      <c r="J69" s="102">
        <f t="shared" si="6"/>
        <v>0</v>
      </c>
      <c r="K69" s="230">
        <f t="shared" si="7"/>
        <v>0.11265792552351729</v>
      </c>
    </row>
    <row r="70" spans="2:12" ht="15.75" thickBot="1" x14ac:dyDescent="0.3">
      <c r="B70" s="243" t="s">
        <v>51</v>
      </c>
      <c r="C70" s="18" t="s">
        <v>55</v>
      </c>
      <c r="D70" s="16">
        <v>3445</v>
      </c>
      <c r="E70" s="101">
        <v>3445</v>
      </c>
      <c r="F70" s="16">
        <v>329.3</v>
      </c>
      <c r="G70" s="16">
        <v>4885</v>
      </c>
      <c r="H70" s="16">
        <f t="shared" si="5"/>
        <v>1440</v>
      </c>
      <c r="I70" s="239">
        <v>3685</v>
      </c>
      <c r="J70" s="99">
        <f t="shared" si="6"/>
        <v>-1200</v>
      </c>
      <c r="K70" s="230">
        <f t="shared" si="7"/>
        <v>1.0696661828737299</v>
      </c>
    </row>
    <row r="71" spans="2:12" ht="15.75" thickBot="1" x14ac:dyDescent="0.3">
      <c r="B71" s="97" t="s">
        <v>56</v>
      </c>
      <c r="C71" s="98" t="s">
        <v>57</v>
      </c>
      <c r="D71" s="16">
        <v>2940</v>
      </c>
      <c r="E71" s="16">
        <v>2940</v>
      </c>
      <c r="F71" s="16">
        <v>807.3</v>
      </c>
      <c r="G71" s="16">
        <v>2735</v>
      </c>
      <c r="H71" s="16">
        <f t="shared" si="5"/>
        <v>-205</v>
      </c>
      <c r="I71" s="16">
        <v>2735</v>
      </c>
      <c r="J71" s="99">
        <f t="shared" si="6"/>
        <v>0</v>
      </c>
      <c r="K71" s="230">
        <f t="shared" si="7"/>
        <v>0.93027210884353739</v>
      </c>
    </row>
    <row r="72" spans="2:12" ht="15.75" thickBot="1" x14ac:dyDescent="0.3">
      <c r="B72" s="244" t="s">
        <v>46</v>
      </c>
      <c r="C72" s="98" t="s">
        <v>58</v>
      </c>
      <c r="D72" s="16">
        <v>3537</v>
      </c>
      <c r="E72" s="16">
        <v>3537</v>
      </c>
      <c r="F72" s="16">
        <v>976.4</v>
      </c>
      <c r="G72" s="16">
        <v>3209</v>
      </c>
      <c r="H72" s="16">
        <f t="shared" si="5"/>
        <v>-328</v>
      </c>
      <c r="I72" s="16">
        <v>3209</v>
      </c>
      <c r="J72" s="99">
        <f t="shared" si="6"/>
        <v>0</v>
      </c>
      <c r="K72" s="230">
        <f t="shared" si="7"/>
        <v>0.90726604467062477</v>
      </c>
    </row>
    <row r="73" spans="2:12" ht="15.75" thickBot="1" x14ac:dyDescent="0.3">
      <c r="B73" s="97" t="s">
        <v>56</v>
      </c>
      <c r="C73" s="103" t="s">
        <v>59</v>
      </c>
      <c r="D73" s="16">
        <v>54917</v>
      </c>
      <c r="E73" s="101">
        <v>54957</v>
      </c>
      <c r="F73" s="101">
        <v>21402.7</v>
      </c>
      <c r="G73" s="16">
        <v>48979</v>
      </c>
      <c r="H73" s="101">
        <f t="shared" si="5"/>
        <v>-5938</v>
      </c>
      <c r="I73" s="239">
        <v>48729</v>
      </c>
      <c r="J73" s="102">
        <f t="shared" si="6"/>
        <v>-250</v>
      </c>
      <c r="K73" s="230">
        <f t="shared" si="7"/>
        <v>0.88667503684698945</v>
      </c>
    </row>
    <row r="74" spans="2:12" ht="15.75" thickBot="1" x14ac:dyDescent="0.3">
      <c r="B74" s="97" t="s">
        <v>53</v>
      </c>
      <c r="C74" s="103" t="s">
        <v>60</v>
      </c>
      <c r="D74" s="101">
        <v>28627</v>
      </c>
      <c r="E74" s="101">
        <v>28627</v>
      </c>
      <c r="F74" s="101">
        <v>8310.7999999999993</v>
      </c>
      <c r="G74" s="101">
        <v>22642</v>
      </c>
      <c r="H74" s="101">
        <f t="shared" si="5"/>
        <v>-5985</v>
      </c>
      <c r="I74" s="249">
        <v>22342</v>
      </c>
      <c r="J74" s="102">
        <f t="shared" si="6"/>
        <v>-300</v>
      </c>
      <c r="K74" s="230">
        <f t="shared" si="7"/>
        <v>0.78045202081950604</v>
      </c>
      <c r="L74" s="237"/>
    </row>
    <row r="75" spans="2:12" ht="15.75" thickBot="1" x14ac:dyDescent="0.3">
      <c r="B75" s="97" t="s">
        <v>56</v>
      </c>
      <c r="C75" s="103" t="s">
        <v>61</v>
      </c>
      <c r="D75" s="101">
        <v>140</v>
      </c>
      <c r="E75" s="101">
        <v>140</v>
      </c>
      <c r="F75" s="101">
        <v>0</v>
      </c>
      <c r="G75" s="101">
        <v>140</v>
      </c>
      <c r="H75" s="101">
        <f t="shared" si="5"/>
        <v>0</v>
      </c>
      <c r="I75" s="101">
        <v>140</v>
      </c>
      <c r="J75" s="102">
        <f t="shared" si="6"/>
        <v>0</v>
      </c>
      <c r="K75" s="230">
        <f t="shared" si="7"/>
        <v>1</v>
      </c>
    </row>
    <row r="76" spans="2:12" ht="15.75" thickBot="1" x14ac:dyDescent="0.3">
      <c r="B76" s="97" t="s">
        <v>56</v>
      </c>
      <c r="C76" s="103" t="s">
        <v>62</v>
      </c>
      <c r="D76" s="101">
        <v>234121</v>
      </c>
      <c r="E76" s="101">
        <v>235416.2</v>
      </c>
      <c r="F76" s="101">
        <v>83758.7</v>
      </c>
      <c r="G76" s="101">
        <v>232920</v>
      </c>
      <c r="H76" s="101">
        <f t="shared" si="5"/>
        <v>-1201</v>
      </c>
      <c r="I76" s="249">
        <v>236259.1</v>
      </c>
      <c r="J76" s="102">
        <f t="shared" si="6"/>
        <v>3339.1000000000058</v>
      </c>
      <c r="K76" s="230">
        <f t="shared" si="7"/>
        <v>1.0035804672745545</v>
      </c>
    </row>
    <row r="77" spans="2:12" ht="15.75" thickBot="1" x14ac:dyDescent="0.3">
      <c r="B77" s="244" t="s">
        <v>46</v>
      </c>
      <c r="C77" s="103" t="s">
        <v>63</v>
      </c>
      <c r="D77" s="101">
        <v>17164</v>
      </c>
      <c r="E77" s="101">
        <v>16964</v>
      </c>
      <c r="F77" s="101">
        <v>4953</v>
      </c>
      <c r="G77" s="101">
        <v>22685</v>
      </c>
      <c r="H77" s="101">
        <f t="shared" si="5"/>
        <v>5521</v>
      </c>
      <c r="I77" s="249">
        <v>21685</v>
      </c>
      <c r="J77" s="102">
        <f t="shared" si="6"/>
        <v>-1000</v>
      </c>
      <c r="K77" s="230">
        <f t="shared" si="7"/>
        <v>1.2782952133930676</v>
      </c>
    </row>
    <row r="78" spans="2:12" ht="15.75" thickBot="1" x14ac:dyDescent="0.3">
      <c r="B78" s="97" t="s">
        <v>56</v>
      </c>
      <c r="C78" s="103" t="s">
        <v>64</v>
      </c>
      <c r="D78" s="101">
        <v>10</v>
      </c>
      <c r="E78" s="101">
        <v>10</v>
      </c>
      <c r="F78" s="101">
        <v>0.3</v>
      </c>
      <c r="G78" s="101">
        <v>10</v>
      </c>
      <c r="H78" s="101">
        <f t="shared" si="5"/>
        <v>0</v>
      </c>
      <c r="I78" s="101">
        <v>10</v>
      </c>
      <c r="J78" s="102">
        <f t="shared" si="6"/>
        <v>0</v>
      </c>
      <c r="K78" s="230">
        <f t="shared" si="7"/>
        <v>1</v>
      </c>
    </row>
    <row r="79" spans="2:12" ht="15.75" thickBot="1" x14ac:dyDescent="0.3">
      <c r="B79" s="97" t="s">
        <v>46</v>
      </c>
      <c r="C79" s="103" t="s">
        <v>65</v>
      </c>
      <c r="D79" s="101">
        <v>92012</v>
      </c>
      <c r="E79" s="101">
        <v>92012</v>
      </c>
      <c r="F79" s="101">
        <v>37521.9</v>
      </c>
      <c r="G79" s="101">
        <v>109154</v>
      </c>
      <c r="H79" s="101">
        <f t="shared" si="5"/>
        <v>17142</v>
      </c>
      <c r="I79" s="249">
        <v>100274</v>
      </c>
      <c r="J79" s="102">
        <f t="shared" si="6"/>
        <v>-8880</v>
      </c>
      <c r="K79" s="230">
        <f t="shared" si="7"/>
        <v>1.089792635743164</v>
      </c>
    </row>
    <row r="80" spans="2:12" ht="15.75" thickBot="1" x14ac:dyDescent="0.3">
      <c r="B80" s="97"/>
      <c r="C80" s="103" t="s">
        <v>66</v>
      </c>
      <c r="D80" s="101">
        <v>1071</v>
      </c>
      <c r="E80" s="101">
        <v>1071</v>
      </c>
      <c r="F80" s="101">
        <v>568.4</v>
      </c>
      <c r="G80" s="101">
        <v>0</v>
      </c>
      <c r="H80" s="101">
        <f t="shared" si="5"/>
        <v>-1071</v>
      </c>
      <c r="I80" s="101">
        <v>0</v>
      </c>
      <c r="J80" s="102">
        <f t="shared" si="6"/>
        <v>0</v>
      </c>
      <c r="K80" s="230">
        <f t="shared" si="7"/>
        <v>0</v>
      </c>
    </row>
    <row r="81" spans="1:1024" ht="15.75" thickBot="1" x14ac:dyDescent="0.3">
      <c r="B81" s="244" t="s">
        <v>53</v>
      </c>
      <c r="C81" s="98" t="s">
        <v>136</v>
      </c>
      <c r="D81" s="101">
        <v>14109</v>
      </c>
      <c r="E81" s="101">
        <v>14109</v>
      </c>
      <c r="F81" s="16">
        <v>7275.6</v>
      </c>
      <c r="G81" s="101">
        <v>14094</v>
      </c>
      <c r="H81" s="101">
        <f t="shared" si="5"/>
        <v>-15</v>
      </c>
      <c r="I81" s="249">
        <v>2864</v>
      </c>
      <c r="J81" s="99">
        <f t="shared" si="6"/>
        <v>-11230</v>
      </c>
      <c r="K81" s="230">
        <f t="shared" si="7"/>
        <v>0.20299099865334183</v>
      </c>
    </row>
    <row r="82" spans="1:1024" ht="15.75" thickBot="1" x14ac:dyDescent="0.3">
      <c r="B82" s="97"/>
      <c r="C82" s="104" t="s">
        <v>67</v>
      </c>
      <c r="D82" s="16">
        <f>SUM(D83:D97)</f>
        <v>304693</v>
      </c>
      <c r="E82" s="16">
        <f>SUM(E83:E97)</f>
        <v>373965.5</v>
      </c>
      <c r="F82" s="16">
        <f>SUM(F83:F97)</f>
        <v>204870.39999999997</v>
      </c>
      <c r="G82" s="16">
        <f>SUM(G83:G97)</f>
        <v>370243</v>
      </c>
      <c r="H82" s="101">
        <f>G82-D82</f>
        <v>65550</v>
      </c>
      <c r="I82" s="16">
        <f>SUM(I83:I97)</f>
        <v>324864</v>
      </c>
      <c r="J82" s="99">
        <f t="shared" si="6"/>
        <v>-45379</v>
      </c>
      <c r="K82" s="230">
        <f t="shared" si="7"/>
        <v>0.86870045498849491</v>
      </c>
    </row>
    <row r="83" spans="1:1024" ht="15.75" customHeight="1" x14ac:dyDescent="0.25">
      <c r="B83" s="273" t="s">
        <v>53</v>
      </c>
      <c r="C83" s="105" t="s">
        <v>118</v>
      </c>
      <c r="D83" s="164">
        <v>52000</v>
      </c>
      <c r="E83" s="238">
        <v>52000</v>
      </c>
      <c r="F83" s="106">
        <v>26000</v>
      </c>
      <c r="G83" s="164">
        <v>56000</v>
      </c>
      <c r="H83" s="106">
        <f t="shared" ref="H83:H97" si="8">SUM(G83-D83)</f>
        <v>4000</v>
      </c>
      <c r="I83" s="263">
        <v>55000</v>
      </c>
      <c r="J83" s="107">
        <f t="shared" si="6"/>
        <v>-1000</v>
      </c>
      <c r="K83" s="108">
        <f t="shared" si="7"/>
        <v>1.0576923076923077</v>
      </c>
      <c r="L83" s="19"/>
    </row>
    <row r="84" spans="1:1024" ht="15.75" customHeight="1" x14ac:dyDescent="0.25">
      <c r="B84" s="274"/>
      <c r="C84" s="109" t="s">
        <v>117</v>
      </c>
      <c r="D84" s="165">
        <v>0</v>
      </c>
      <c r="E84" s="110">
        <v>0</v>
      </c>
      <c r="F84" s="111">
        <v>0</v>
      </c>
      <c r="G84" s="240">
        <v>5000</v>
      </c>
      <c r="H84" s="111">
        <f>SUM(G84-D84)</f>
        <v>5000</v>
      </c>
      <c r="I84" s="240">
        <v>0</v>
      </c>
      <c r="J84" s="112">
        <f>I84-G84</f>
        <v>-5000</v>
      </c>
      <c r="K84" s="51">
        <v>0</v>
      </c>
      <c r="L84" s="232"/>
    </row>
    <row r="85" spans="1:1024" x14ac:dyDescent="0.25">
      <c r="B85" s="273" t="s">
        <v>51</v>
      </c>
      <c r="C85" s="113" t="s">
        <v>68</v>
      </c>
      <c r="D85" s="166">
        <v>11000</v>
      </c>
      <c r="E85" s="110">
        <v>11000</v>
      </c>
      <c r="F85" s="111">
        <v>5500</v>
      </c>
      <c r="G85" s="166">
        <v>11000</v>
      </c>
      <c r="H85" s="111">
        <f t="shared" si="8"/>
        <v>0</v>
      </c>
      <c r="I85" s="166">
        <v>11000</v>
      </c>
      <c r="J85" s="112">
        <f t="shared" si="6"/>
        <v>0</v>
      </c>
      <c r="K85" s="51">
        <f>I85/E85</f>
        <v>1</v>
      </c>
    </row>
    <row r="86" spans="1:1024" x14ac:dyDescent="0.25">
      <c r="B86" s="273"/>
      <c r="C86" s="113" t="s">
        <v>69</v>
      </c>
      <c r="D86" s="165">
        <v>0</v>
      </c>
      <c r="E86" s="110">
        <v>3013</v>
      </c>
      <c r="F86" s="111">
        <v>3012.9</v>
      </c>
      <c r="G86" s="165">
        <v>0</v>
      </c>
      <c r="H86" s="111">
        <f t="shared" si="8"/>
        <v>0</v>
      </c>
      <c r="I86" s="165">
        <v>0</v>
      </c>
      <c r="J86" s="112">
        <f t="shared" si="6"/>
        <v>0</v>
      </c>
      <c r="K86" s="51">
        <f>I86/E86</f>
        <v>0</v>
      </c>
    </row>
    <row r="87" spans="1:1024" x14ac:dyDescent="0.25">
      <c r="B87" s="273"/>
      <c r="C87" s="113" t="s">
        <v>106</v>
      </c>
      <c r="D87" s="111">
        <v>0</v>
      </c>
      <c r="E87" s="110">
        <v>0</v>
      </c>
      <c r="F87" s="111">
        <v>0</v>
      </c>
      <c r="G87" s="111">
        <v>0</v>
      </c>
      <c r="H87" s="111">
        <f t="shared" si="8"/>
        <v>0</v>
      </c>
      <c r="I87" s="111">
        <v>0</v>
      </c>
      <c r="J87" s="112">
        <f t="shared" si="6"/>
        <v>0</v>
      </c>
      <c r="K87" s="51" t="s">
        <v>9</v>
      </c>
    </row>
    <row r="88" spans="1:1024" x14ac:dyDescent="0.25">
      <c r="B88" s="276" t="s">
        <v>46</v>
      </c>
      <c r="C88" s="113" t="s">
        <v>70</v>
      </c>
      <c r="D88" s="166">
        <v>28647</v>
      </c>
      <c r="E88" s="110">
        <v>28047</v>
      </c>
      <c r="F88" s="111">
        <v>20311.3</v>
      </c>
      <c r="G88" s="166">
        <v>30944</v>
      </c>
      <c r="H88" s="110">
        <f t="shared" si="8"/>
        <v>2297</v>
      </c>
      <c r="I88" s="262">
        <v>30849</v>
      </c>
      <c r="J88" s="112">
        <f t="shared" si="6"/>
        <v>-95</v>
      </c>
      <c r="K88" s="51">
        <f>I88/E88</f>
        <v>1.0999037330195742</v>
      </c>
    </row>
    <row r="89" spans="1:1024" x14ac:dyDescent="0.25">
      <c r="B89" s="276"/>
      <c r="C89" s="113" t="s">
        <v>110</v>
      </c>
      <c r="D89" s="167">
        <v>0</v>
      </c>
      <c r="E89" s="110">
        <v>53276</v>
      </c>
      <c r="F89" s="111">
        <v>34165.599999999999</v>
      </c>
      <c r="G89" s="167">
        <v>0</v>
      </c>
      <c r="H89" s="110">
        <f t="shared" si="8"/>
        <v>0</v>
      </c>
      <c r="I89" s="167">
        <v>0</v>
      </c>
      <c r="J89" s="112">
        <f t="shared" si="6"/>
        <v>0</v>
      </c>
      <c r="K89" s="51">
        <f>I89/E89</f>
        <v>0</v>
      </c>
    </row>
    <row r="90" spans="1:1024" x14ac:dyDescent="0.25">
      <c r="B90" s="276"/>
      <c r="C90" s="113" t="s">
        <v>112</v>
      </c>
      <c r="D90" s="167">
        <v>0</v>
      </c>
      <c r="E90" s="110">
        <v>365.1</v>
      </c>
      <c r="F90" s="111">
        <v>365</v>
      </c>
      <c r="G90" s="167">
        <v>0</v>
      </c>
      <c r="H90" s="110">
        <f t="shared" si="8"/>
        <v>0</v>
      </c>
      <c r="I90" s="167">
        <v>0</v>
      </c>
      <c r="J90" s="112">
        <v>0</v>
      </c>
      <c r="K90" s="51" t="s">
        <v>119</v>
      </c>
    </row>
    <row r="91" spans="1:1024" x14ac:dyDescent="0.25">
      <c r="A91" s="41"/>
      <c r="B91" s="276"/>
      <c r="C91" s="113" t="s">
        <v>105</v>
      </c>
      <c r="D91" s="167">
        <v>2000</v>
      </c>
      <c r="E91" s="110">
        <v>12717.4</v>
      </c>
      <c r="F91" s="110">
        <v>7391.7</v>
      </c>
      <c r="G91" s="241">
        <v>19400</v>
      </c>
      <c r="H91" s="110">
        <f t="shared" ref="H91" si="9">SUM(G91-D91)</f>
        <v>17400</v>
      </c>
      <c r="I91" s="241">
        <v>0</v>
      </c>
      <c r="J91" s="112">
        <f t="shared" ref="J91" si="10">I91-G91</f>
        <v>-19400</v>
      </c>
      <c r="K91" s="51">
        <f>I91/E91</f>
        <v>0</v>
      </c>
      <c r="L91" s="43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41"/>
      <c r="CA91" s="41"/>
      <c r="CB91" s="41"/>
      <c r="CC91" s="41"/>
      <c r="CD91" s="41"/>
      <c r="CE91" s="41"/>
      <c r="CF91" s="41"/>
      <c r="CG91" s="41"/>
      <c r="CH91" s="41"/>
      <c r="CI91" s="41"/>
      <c r="CJ91" s="41"/>
      <c r="CK91" s="41"/>
      <c r="CL91" s="41"/>
      <c r="CM91" s="41"/>
      <c r="CN91" s="41"/>
      <c r="CO91" s="41"/>
      <c r="CP91" s="41"/>
      <c r="CQ91" s="41"/>
      <c r="CR91" s="41"/>
      <c r="CS91" s="41"/>
      <c r="CT91" s="41"/>
      <c r="CU91" s="41"/>
      <c r="CV91" s="41"/>
      <c r="CW91" s="41"/>
      <c r="CX91" s="41"/>
      <c r="CY91" s="41"/>
      <c r="CZ91" s="41"/>
      <c r="DA91" s="41"/>
      <c r="DB91" s="41"/>
      <c r="DC91" s="41"/>
      <c r="DD91" s="41"/>
      <c r="DE91" s="41"/>
      <c r="DF91" s="41"/>
      <c r="DG91" s="41"/>
      <c r="DH91" s="41"/>
      <c r="DI91" s="41"/>
      <c r="DJ91" s="41"/>
      <c r="DK91" s="41"/>
      <c r="DL91" s="41"/>
      <c r="DM91" s="41"/>
      <c r="DN91" s="41"/>
      <c r="DO91" s="41"/>
      <c r="DP91" s="41"/>
      <c r="DQ91" s="41"/>
      <c r="DR91" s="41"/>
      <c r="DS91" s="41"/>
      <c r="DT91" s="41"/>
      <c r="DU91" s="41"/>
      <c r="DV91" s="41"/>
      <c r="DW91" s="41"/>
      <c r="DX91" s="41"/>
      <c r="DY91" s="41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41"/>
      <c r="ER91" s="41"/>
      <c r="ES91" s="41"/>
      <c r="ET91" s="41"/>
      <c r="EU91" s="41"/>
      <c r="EV91" s="41"/>
      <c r="EW91" s="41"/>
      <c r="EX91" s="41"/>
      <c r="EY91" s="41"/>
      <c r="EZ91" s="41"/>
      <c r="FA91" s="41"/>
      <c r="FB91" s="41"/>
      <c r="FC91" s="41"/>
      <c r="FD91" s="41"/>
      <c r="FE91" s="41"/>
      <c r="FF91" s="41"/>
      <c r="FG91" s="41"/>
      <c r="FH91" s="41"/>
      <c r="FI91" s="41"/>
      <c r="FJ91" s="41"/>
      <c r="FK91" s="41"/>
      <c r="FL91" s="41"/>
      <c r="FM91" s="41"/>
      <c r="FN91" s="41"/>
      <c r="FO91" s="41"/>
      <c r="FP91" s="41"/>
      <c r="FQ91" s="41"/>
      <c r="FR91" s="41"/>
      <c r="FS91" s="41"/>
      <c r="FT91" s="41"/>
      <c r="FU91" s="41"/>
      <c r="FV91" s="41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41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41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41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41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41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41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/>
      <c r="JN91" s="41"/>
      <c r="JO91" s="41"/>
      <c r="JP91" s="41"/>
      <c r="JQ91" s="41"/>
      <c r="JR91" s="41"/>
      <c r="JS91" s="41"/>
      <c r="JT91" s="41"/>
      <c r="JU91" s="41"/>
      <c r="JV91" s="41"/>
      <c r="JW91" s="41"/>
      <c r="JX91" s="41"/>
      <c r="JY91" s="41"/>
      <c r="JZ91" s="41"/>
      <c r="KA91" s="41"/>
      <c r="KB91" s="41"/>
      <c r="KC91" s="41"/>
      <c r="KD91" s="41"/>
      <c r="KE91" s="41"/>
      <c r="KF91" s="41"/>
      <c r="KG91" s="41"/>
      <c r="KH91" s="41"/>
      <c r="KI91" s="41"/>
      <c r="KJ91" s="41"/>
      <c r="KK91" s="41"/>
      <c r="KL91" s="41"/>
      <c r="KM91" s="41"/>
      <c r="KN91" s="41"/>
      <c r="KO91" s="41"/>
      <c r="KP91" s="41"/>
      <c r="KQ91" s="41"/>
      <c r="KR91" s="41"/>
      <c r="KS91" s="41"/>
      <c r="KT91" s="41"/>
      <c r="KU91" s="41"/>
      <c r="KV91" s="41"/>
      <c r="KW91" s="41"/>
      <c r="KX91" s="41"/>
      <c r="KY91" s="41"/>
      <c r="KZ91" s="41"/>
      <c r="LA91" s="41"/>
      <c r="LB91" s="41"/>
      <c r="LC91" s="41"/>
      <c r="LD91" s="41"/>
      <c r="LE91" s="41"/>
      <c r="LF91" s="41"/>
      <c r="LG91" s="41"/>
      <c r="LH91" s="41"/>
      <c r="LI91" s="41"/>
      <c r="LJ91" s="41"/>
      <c r="LK91" s="41"/>
      <c r="LL91" s="41"/>
      <c r="LM91" s="41"/>
      <c r="LN91" s="41"/>
      <c r="LO91" s="41"/>
      <c r="LP91" s="41"/>
      <c r="LQ91" s="41"/>
      <c r="LR91" s="41"/>
      <c r="LS91" s="41"/>
      <c r="LT91" s="41"/>
      <c r="LU91" s="41"/>
      <c r="LV91" s="41"/>
      <c r="LW91" s="41"/>
      <c r="LX91" s="41"/>
      <c r="LY91" s="41"/>
      <c r="LZ91" s="41"/>
      <c r="MA91" s="41"/>
      <c r="MB91" s="41"/>
      <c r="MC91" s="41"/>
      <c r="MD91" s="41"/>
      <c r="ME91" s="41"/>
      <c r="MF91" s="41"/>
      <c r="MG91" s="41"/>
      <c r="MH91" s="41"/>
      <c r="MI91" s="41"/>
      <c r="MJ91" s="41"/>
      <c r="MK91" s="41"/>
      <c r="ML91" s="41"/>
      <c r="MM91" s="41"/>
      <c r="MN91" s="41"/>
      <c r="MO91" s="41"/>
      <c r="MP91" s="41"/>
      <c r="MQ91" s="41"/>
      <c r="MR91" s="41"/>
      <c r="MS91" s="41"/>
      <c r="MT91" s="41"/>
      <c r="MU91" s="41"/>
      <c r="MV91" s="41"/>
      <c r="MW91" s="41"/>
      <c r="MX91" s="41"/>
      <c r="MY91" s="41"/>
      <c r="MZ91" s="41"/>
      <c r="NA91" s="41"/>
      <c r="NB91" s="41"/>
      <c r="NC91" s="41"/>
      <c r="ND91" s="41"/>
      <c r="NE91" s="41"/>
      <c r="NF91" s="41"/>
      <c r="NG91" s="41"/>
      <c r="NH91" s="41"/>
      <c r="NI91" s="41"/>
      <c r="NJ91" s="41"/>
      <c r="NK91" s="41"/>
      <c r="NL91" s="41"/>
      <c r="NM91" s="41"/>
      <c r="NN91" s="41"/>
      <c r="NO91" s="41"/>
      <c r="NP91" s="41"/>
      <c r="NQ91" s="41"/>
      <c r="NR91" s="41"/>
      <c r="NS91" s="41"/>
      <c r="NT91" s="41"/>
      <c r="NU91" s="41"/>
      <c r="NV91" s="41"/>
      <c r="NW91" s="41"/>
      <c r="NX91" s="41"/>
      <c r="NY91" s="41"/>
      <c r="NZ91" s="41"/>
      <c r="OA91" s="41"/>
      <c r="OB91" s="41"/>
      <c r="OC91" s="41"/>
      <c r="OD91" s="41"/>
      <c r="OE91" s="41"/>
      <c r="OF91" s="41"/>
      <c r="OG91" s="41"/>
      <c r="OH91" s="41"/>
      <c r="OI91" s="41"/>
      <c r="OJ91" s="41"/>
      <c r="OK91" s="41"/>
      <c r="OL91" s="41"/>
      <c r="OM91" s="41"/>
      <c r="ON91" s="41"/>
      <c r="OO91" s="41"/>
      <c r="OP91" s="41"/>
      <c r="OQ91" s="41"/>
      <c r="OR91" s="41"/>
      <c r="OS91" s="41"/>
      <c r="OT91" s="41"/>
      <c r="OU91" s="41"/>
      <c r="OV91" s="41"/>
      <c r="OW91" s="41"/>
      <c r="OX91" s="41"/>
      <c r="OY91" s="41"/>
      <c r="OZ91" s="41"/>
      <c r="PA91" s="41"/>
      <c r="PB91" s="41"/>
      <c r="PC91" s="41"/>
      <c r="PD91" s="41"/>
      <c r="PE91" s="41"/>
      <c r="PF91" s="41"/>
      <c r="PG91" s="41"/>
      <c r="PH91" s="41"/>
      <c r="PI91" s="41"/>
      <c r="PJ91" s="41"/>
      <c r="PK91" s="41"/>
      <c r="PL91" s="41"/>
      <c r="PM91" s="41"/>
      <c r="PN91" s="41"/>
      <c r="PO91" s="41"/>
      <c r="PP91" s="41"/>
      <c r="PQ91" s="41"/>
      <c r="PR91" s="41"/>
      <c r="PS91" s="41"/>
      <c r="PT91" s="41"/>
      <c r="PU91" s="41"/>
      <c r="PV91" s="41"/>
      <c r="PW91" s="41"/>
      <c r="PX91" s="41"/>
      <c r="PY91" s="41"/>
      <c r="PZ91" s="41"/>
      <c r="QA91" s="41"/>
      <c r="QB91" s="41"/>
      <c r="QC91" s="41"/>
      <c r="QD91" s="41"/>
      <c r="QE91" s="41"/>
      <c r="QF91" s="41"/>
      <c r="QG91" s="41"/>
      <c r="QH91" s="41"/>
      <c r="QI91" s="41"/>
      <c r="QJ91" s="41"/>
      <c r="QK91" s="41"/>
      <c r="QL91" s="41"/>
      <c r="QM91" s="41"/>
      <c r="QN91" s="41"/>
      <c r="QO91" s="41"/>
      <c r="QP91" s="41"/>
      <c r="QQ91" s="41"/>
      <c r="QR91" s="41"/>
      <c r="QS91" s="41"/>
      <c r="QT91" s="41"/>
      <c r="QU91" s="41"/>
      <c r="QV91" s="41"/>
      <c r="QW91" s="41"/>
      <c r="QX91" s="41"/>
      <c r="QY91" s="41"/>
      <c r="QZ91" s="41"/>
      <c r="RA91" s="41"/>
      <c r="RB91" s="41"/>
      <c r="RC91" s="41"/>
      <c r="RD91" s="41"/>
      <c r="RE91" s="41"/>
      <c r="RF91" s="41"/>
      <c r="RG91" s="41"/>
      <c r="RH91" s="41"/>
      <c r="RI91" s="41"/>
      <c r="RJ91" s="41"/>
      <c r="RK91" s="41"/>
      <c r="RL91" s="41"/>
      <c r="RM91" s="41"/>
      <c r="RN91" s="41"/>
      <c r="RO91" s="41"/>
      <c r="RP91" s="41"/>
      <c r="RQ91" s="41"/>
      <c r="RR91" s="41"/>
      <c r="RS91" s="41"/>
      <c r="RT91" s="41"/>
      <c r="RU91" s="41"/>
      <c r="RV91" s="41"/>
      <c r="RW91" s="41"/>
      <c r="RX91" s="41"/>
      <c r="RY91" s="41"/>
      <c r="RZ91" s="41"/>
      <c r="SA91" s="41"/>
      <c r="SB91" s="41"/>
      <c r="SC91" s="41"/>
      <c r="SD91" s="41"/>
      <c r="SE91" s="41"/>
      <c r="SF91" s="41"/>
      <c r="SG91" s="41"/>
      <c r="SH91" s="41"/>
      <c r="SI91" s="41"/>
      <c r="SJ91" s="41"/>
      <c r="SK91" s="41"/>
      <c r="SL91" s="41"/>
      <c r="SM91" s="41"/>
      <c r="SN91" s="41"/>
      <c r="SO91" s="41"/>
      <c r="SP91" s="41"/>
      <c r="SQ91" s="41"/>
      <c r="SR91" s="41"/>
      <c r="SS91" s="41"/>
      <c r="ST91" s="41"/>
      <c r="SU91" s="41"/>
      <c r="SV91" s="41"/>
      <c r="SW91" s="41"/>
      <c r="SX91" s="41"/>
      <c r="SY91" s="41"/>
      <c r="SZ91" s="41"/>
      <c r="TA91" s="41"/>
      <c r="TB91" s="41"/>
      <c r="TC91" s="41"/>
      <c r="TD91" s="41"/>
      <c r="TE91" s="41"/>
      <c r="TF91" s="41"/>
      <c r="TG91" s="41"/>
      <c r="TH91" s="41"/>
      <c r="TI91" s="41"/>
      <c r="TJ91" s="41"/>
      <c r="TK91" s="41"/>
      <c r="TL91" s="41"/>
      <c r="TM91" s="41"/>
      <c r="TN91" s="41"/>
      <c r="TO91" s="41"/>
      <c r="TP91" s="41"/>
      <c r="TQ91" s="41"/>
      <c r="TR91" s="41"/>
      <c r="TS91" s="41"/>
      <c r="TT91" s="41"/>
      <c r="TU91" s="41"/>
      <c r="TV91" s="41"/>
      <c r="TW91" s="41"/>
      <c r="TX91" s="41"/>
      <c r="TY91" s="41"/>
      <c r="TZ91" s="41"/>
      <c r="UA91" s="41"/>
      <c r="UB91" s="41"/>
      <c r="UC91" s="41"/>
      <c r="UD91" s="41"/>
      <c r="UE91" s="41"/>
      <c r="UF91" s="41"/>
      <c r="UG91" s="41"/>
      <c r="UH91" s="41"/>
      <c r="UI91" s="41"/>
      <c r="UJ91" s="41"/>
      <c r="UK91" s="41"/>
      <c r="UL91" s="41"/>
      <c r="UM91" s="41"/>
      <c r="UN91" s="41"/>
      <c r="UO91" s="41"/>
      <c r="UP91" s="41"/>
      <c r="UQ91" s="41"/>
      <c r="UR91" s="41"/>
      <c r="US91" s="41"/>
      <c r="UT91" s="41"/>
      <c r="UU91" s="41"/>
      <c r="UV91" s="41"/>
      <c r="UW91" s="41"/>
      <c r="UX91" s="41"/>
      <c r="UY91" s="41"/>
      <c r="UZ91" s="41"/>
      <c r="VA91" s="41"/>
      <c r="VB91" s="41"/>
      <c r="VC91" s="41"/>
      <c r="VD91" s="41"/>
      <c r="VE91" s="41"/>
      <c r="VF91" s="41"/>
      <c r="VG91" s="41"/>
      <c r="VH91" s="41"/>
      <c r="VI91" s="41"/>
      <c r="VJ91" s="41"/>
      <c r="VK91" s="41"/>
      <c r="VL91" s="41"/>
      <c r="VM91" s="41"/>
      <c r="VN91" s="41"/>
      <c r="VO91" s="41"/>
      <c r="VP91" s="41"/>
      <c r="VQ91" s="41"/>
      <c r="VR91" s="41"/>
      <c r="VS91" s="41"/>
      <c r="VT91" s="41"/>
      <c r="VU91" s="41"/>
      <c r="VV91" s="41"/>
      <c r="VW91" s="41"/>
      <c r="VX91" s="41"/>
      <c r="VY91" s="41"/>
      <c r="VZ91" s="41"/>
      <c r="WA91" s="41"/>
      <c r="WB91" s="41"/>
      <c r="WC91" s="41"/>
      <c r="WD91" s="41"/>
      <c r="WE91" s="41"/>
      <c r="WF91" s="41"/>
      <c r="WG91" s="41"/>
      <c r="WH91" s="41"/>
      <c r="WI91" s="41"/>
      <c r="WJ91" s="41"/>
      <c r="WK91" s="41"/>
      <c r="WL91" s="41"/>
      <c r="WM91" s="41"/>
      <c r="WN91" s="41"/>
      <c r="WO91" s="41"/>
      <c r="WP91" s="41"/>
      <c r="WQ91" s="41"/>
      <c r="WR91" s="41"/>
      <c r="WS91" s="41"/>
      <c r="WT91" s="41"/>
      <c r="WU91" s="41"/>
      <c r="WV91" s="41"/>
      <c r="WW91" s="41"/>
      <c r="WX91" s="41"/>
      <c r="WY91" s="41"/>
      <c r="WZ91" s="41"/>
      <c r="XA91" s="41"/>
      <c r="XB91" s="41"/>
      <c r="XC91" s="41"/>
      <c r="XD91" s="41"/>
      <c r="XE91" s="41"/>
      <c r="XF91" s="41"/>
      <c r="XG91" s="41"/>
      <c r="XH91" s="41"/>
      <c r="XI91" s="41"/>
      <c r="XJ91" s="41"/>
      <c r="XK91" s="41"/>
      <c r="XL91" s="41"/>
      <c r="XM91" s="41"/>
      <c r="XN91" s="41"/>
      <c r="XO91" s="41"/>
      <c r="XP91" s="41"/>
      <c r="XQ91" s="41"/>
      <c r="XR91" s="41"/>
      <c r="XS91" s="41"/>
      <c r="XT91" s="41"/>
      <c r="XU91" s="41"/>
      <c r="XV91" s="41"/>
      <c r="XW91" s="41"/>
      <c r="XX91" s="41"/>
      <c r="XY91" s="41"/>
      <c r="XZ91" s="41"/>
      <c r="YA91" s="41"/>
      <c r="YB91" s="41"/>
      <c r="YC91" s="41"/>
      <c r="YD91" s="41"/>
      <c r="YE91" s="41"/>
      <c r="YF91" s="41"/>
      <c r="YG91" s="41"/>
      <c r="YH91" s="41"/>
      <c r="YI91" s="41"/>
      <c r="YJ91" s="41"/>
      <c r="YK91" s="41"/>
      <c r="YL91" s="41"/>
      <c r="YM91" s="41"/>
      <c r="YN91" s="41"/>
      <c r="YO91" s="41"/>
      <c r="YP91" s="41"/>
      <c r="YQ91" s="41"/>
      <c r="YR91" s="41"/>
      <c r="YS91" s="41"/>
      <c r="YT91" s="41"/>
      <c r="YU91" s="41"/>
      <c r="YV91" s="41"/>
      <c r="YW91" s="41"/>
      <c r="YX91" s="41"/>
      <c r="YY91" s="41"/>
      <c r="YZ91" s="41"/>
      <c r="ZA91" s="41"/>
      <c r="ZB91" s="41"/>
      <c r="ZC91" s="41"/>
      <c r="ZD91" s="41"/>
      <c r="ZE91" s="41"/>
      <c r="ZF91" s="41"/>
      <c r="ZG91" s="41"/>
      <c r="ZH91" s="41"/>
      <c r="ZI91" s="41"/>
      <c r="ZJ91" s="41"/>
      <c r="ZK91" s="41"/>
      <c r="ZL91" s="41"/>
      <c r="ZM91" s="41"/>
      <c r="ZN91" s="41"/>
      <c r="ZO91" s="41"/>
      <c r="ZP91" s="41"/>
      <c r="ZQ91" s="41"/>
      <c r="ZR91" s="41"/>
      <c r="ZS91" s="41"/>
      <c r="ZT91" s="41"/>
      <c r="ZU91" s="41"/>
      <c r="ZV91" s="41"/>
      <c r="ZW91" s="41"/>
      <c r="ZX91" s="41"/>
      <c r="ZY91" s="41"/>
      <c r="ZZ91" s="41"/>
      <c r="AAA91" s="41"/>
      <c r="AAB91" s="41"/>
      <c r="AAC91" s="41"/>
      <c r="AAD91" s="41"/>
      <c r="AAE91" s="41"/>
      <c r="AAF91" s="41"/>
      <c r="AAG91" s="41"/>
      <c r="AAH91" s="41"/>
      <c r="AAI91" s="41"/>
      <c r="AAJ91" s="41"/>
      <c r="AAK91" s="41"/>
      <c r="AAL91" s="41"/>
      <c r="AAM91" s="41"/>
      <c r="AAN91" s="41"/>
      <c r="AAO91" s="41"/>
      <c r="AAP91" s="41"/>
      <c r="AAQ91" s="41"/>
      <c r="AAR91" s="41"/>
      <c r="AAS91" s="41"/>
      <c r="AAT91" s="41"/>
      <c r="AAU91" s="41"/>
      <c r="AAV91" s="41"/>
      <c r="AAW91" s="41"/>
      <c r="AAX91" s="41"/>
      <c r="AAY91" s="41"/>
      <c r="AAZ91" s="41"/>
      <c r="ABA91" s="41"/>
      <c r="ABB91" s="41"/>
      <c r="ABC91" s="41"/>
      <c r="ABD91" s="41"/>
      <c r="ABE91" s="41"/>
      <c r="ABF91" s="41"/>
      <c r="ABG91" s="41"/>
      <c r="ABH91" s="41"/>
      <c r="ABI91" s="41"/>
      <c r="ABJ91" s="41"/>
      <c r="ABK91" s="41"/>
      <c r="ABL91" s="41"/>
      <c r="ABM91" s="41"/>
      <c r="ABN91" s="41"/>
      <c r="ABO91" s="41"/>
      <c r="ABP91" s="41"/>
      <c r="ABQ91" s="41"/>
      <c r="ABR91" s="41"/>
      <c r="ABS91" s="41"/>
      <c r="ABT91" s="41"/>
      <c r="ABU91" s="41"/>
      <c r="ABV91" s="41"/>
      <c r="ABW91" s="41"/>
      <c r="ABX91" s="41"/>
      <c r="ABY91" s="41"/>
      <c r="ABZ91" s="41"/>
      <c r="ACA91" s="41"/>
      <c r="ACB91" s="41"/>
      <c r="ACC91" s="41"/>
      <c r="ACD91" s="41"/>
      <c r="ACE91" s="41"/>
      <c r="ACF91" s="41"/>
      <c r="ACG91" s="41"/>
      <c r="ACH91" s="41"/>
      <c r="ACI91" s="41"/>
      <c r="ACJ91" s="41"/>
      <c r="ACK91" s="41"/>
      <c r="ACL91" s="41"/>
      <c r="ACM91" s="41"/>
      <c r="ACN91" s="41"/>
      <c r="ACO91" s="41"/>
      <c r="ACP91" s="41"/>
      <c r="ACQ91" s="41"/>
      <c r="ACR91" s="41"/>
      <c r="ACS91" s="41"/>
      <c r="ACT91" s="41"/>
      <c r="ACU91" s="41"/>
      <c r="ACV91" s="41"/>
      <c r="ACW91" s="41"/>
      <c r="ACX91" s="41"/>
      <c r="ACY91" s="41"/>
      <c r="ACZ91" s="41"/>
      <c r="ADA91" s="41"/>
      <c r="ADB91" s="41"/>
      <c r="ADC91" s="41"/>
      <c r="ADD91" s="41"/>
      <c r="ADE91" s="41"/>
      <c r="ADF91" s="41"/>
      <c r="ADG91" s="41"/>
      <c r="ADH91" s="41"/>
      <c r="ADI91" s="41"/>
      <c r="ADJ91" s="41"/>
      <c r="ADK91" s="41"/>
      <c r="ADL91" s="41"/>
      <c r="ADM91" s="41"/>
      <c r="ADN91" s="41"/>
      <c r="ADO91" s="41"/>
      <c r="ADP91" s="41"/>
      <c r="ADQ91" s="41"/>
      <c r="ADR91" s="41"/>
      <c r="ADS91" s="41"/>
      <c r="ADT91" s="41"/>
      <c r="ADU91" s="41"/>
      <c r="ADV91" s="41"/>
      <c r="ADW91" s="41"/>
      <c r="ADX91" s="41"/>
      <c r="ADY91" s="41"/>
      <c r="ADZ91" s="41"/>
      <c r="AEA91" s="41"/>
      <c r="AEB91" s="41"/>
      <c r="AEC91" s="41"/>
      <c r="AED91" s="41"/>
      <c r="AEE91" s="41"/>
      <c r="AEF91" s="41"/>
      <c r="AEG91" s="41"/>
      <c r="AEH91" s="41"/>
      <c r="AEI91" s="41"/>
      <c r="AEJ91" s="41"/>
      <c r="AEK91" s="41"/>
      <c r="AEL91" s="41"/>
      <c r="AEM91" s="41"/>
      <c r="AEN91" s="41"/>
      <c r="AEO91" s="41"/>
      <c r="AEP91" s="41"/>
      <c r="AEQ91" s="41"/>
      <c r="AER91" s="41"/>
      <c r="AES91" s="41"/>
      <c r="AET91" s="41"/>
      <c r="AEU91" s="41"/>
      <c r="AEV91" s="41"/>
      <c r="AEW91" s="41"/>
      <c r="AEX91" s="41"/>
      <c r="AEY91" s="41"/>
      <c r="AEZ91" s="41"/>
      <c r="AFA91" s="41"/>
      <c r="AFB91" s="41"/>
      <c r="AFC91" s="41"/>
      <c r="AFD91" s="41"/>
      <c r="AFE91" s="41"/>
      <c r="AFF91" s="41"/>
      <c r="AFG91" s="41"/>
      <c r="AFH91" s="41"/>
      <c r="AFI91" s="41"/>
      <c r="AFJ91" s="41"/>
      <c r="AFK91" s="41"/>
      <c r="AFL91" s="41"/>
      <c r="AFM91" s="41"/>
      <c r="AFN91" s="41"/>
      <c r="AFO91" s="41"/>
      <c r="AFP91" s="41"/>
      <c r="AFQ91" s="41"/>
      <c r="AFR91" s="41"/>
      <c r="AFS91" s="41"/>
      <c r="AFT91" s="41"/>
      <c r="AFU91" s="41"/>
      <c r="AFV91" s="41"/>
      <c r="AFW91" s="41"/>
      <c r="AFX91" s="41"/>
      <c r="AFY91" s="41"/>
      <c r="AFZ91" s="41"/>
      <c r="AGA91" s="41"/>
      <c r="AGB91" s="41"/>
      <c r="AGC91" s="41"/>
      <c r="AGD91" s="41"/>
      <c r="AGE91" s="41"/>
      <c r="AGF91" s="41"/>
      <c r="AGG91" s="41"/>
      <c r="AGH91" s="41"/>
      <c r="AGI91" s="41"/>
      <c r="AGJ91" s="41"/>
      <c r="AGK91" s="41"/>
      <c r="AGL91" s="41"/>
      <c r="AGM91" s="41"/>
      <c r="AGN91" s="41"/>
      <c r="AGO91" s="41"/>
      <c r="AGP91" s="41"/>
      <c r="AGQ91" s="41"/>
      <c r="AGR91" s="41"/>
      <c r="AGS91" s="41"/>
      <c r="AGT91" s="41"/>
      <c r="AGU91" s="41"/>
      <c r="AGV91" s="41"/>
      <c r="AGW91" s="41"/>
      <c r="AGX91" s="41"/>
      <c r="AGY91" s="41"/>
      <c r="AGZ91" s="41"/>
      <c r="AHA91" s="41"/>
      <c r="AHB91" s="41"/>
      <c r="AHC91" s="41"/>
      <c r="AHD91" s="41"/>
      <c r="AHE91" s="41"/>
      <c r="AHF91" s="41"/>
      <c r="AHG91" s="41"/>
      <c r="AHH91" s="41"/>
      <c r="AHI91" s="41"/>
      <c r="AHJ91" s="41"/>
      <c r="AHK91" s="41"/>
      <c r="AHL91" s="41"/>
      <c r="AHM91" s="41"/>
      <c r="AHN91" s="41"/>
      <c r="AHO91" s="41"/>
      <c r="AHP91" s="41"/>
      <c r="AHQ91" s="41"/>
      <c r="AHR91" s="41"/>
      <c r="AHS91" s="41"/>
      <c r="AHT91" s="41"/>
      <c r="AHU91" s="41"/>
      <c r="AHV91" s="41"/>
      <c r="AHW91" s="41"/>
      <c r="AHX91" s="41"/>
      <c r="AHY91" s="41"/>
      <c r="AHZ91" s="41"/>
      <c r="AIA91" s="41"/>
      <c r="AIB91" s="41"/>
      <c r="AIC91" s="41"/>
      <c r="AID91" s="41"/>
      <c r="AIE91" s="41"/>
      <c r="AIF91" s="41"/>
      <c r="AIG91" s="41"/>
      <c r="AIH91" s="41"/>
      <c r="AII91" s="41"/>
      <c r="AIJ91" s="41"/>
      <c r="AIK91" s="41"/>
      <c r="AIL91" s="41"/>
      <c r="AIM91" s="41"/>
      <c r="AIN91" s="41"/>
      <c r="AIO91" s="41"/>
      <c r="AIP91" s="41"/>
      <c r="AIQ91" s="41"/>
      <c r="AIR91" s="41"/>
      <c r="AIS91" s="41"/>
      <c r="AIT91" s="41"/>
      <c r="AIU91" s="41"/>
      <c r="AIV91" s="41"/>
      <c r="AIW91" s="41"/>
      <c r="AIX91" s="41"/>
      <c r="AIY91" s="41"/>
      <c r="AIZ91" s="41"/>
      <c r="AJA91" s="41"/>
      <c r="AJB91" s="41"/>
      <c r="AJC91" s="41"/>
      <c r="AJD91" s="41"/>
      <c r="AJE91" s="41"/>
      <c r="AJF91" s="41"/>
      <c r="AJG91" s="41"/>
      <c r="AJH91" s="41"/>
      <c r="AJI91" s="41"/>
      <c r="AJJ91" s="41"/>
      <c r="AJK91" s="41"/>
      <c r="AJL91" s="41"/>
      <c r="AJM91" s="41"/>
      <c r="AJN91" s="41"/>
      <c r="AJO91" s="41"/>
      <c r="AJP91" s="41"/>
      <c r="AJQ91" s="41"/>
      <c r="AJR91" s="41"/>
      <c r="AJS91" s="41"/>
      <c r="AJT91" s="41"/>
      <c r="AJU91" s="41"/>
      <c r="AJV91" s="41"/>
      <c r="AJW91" s="41"/>
      <c r="AJX91" s="41"/>
      <c r="AJY91" s="41"/>
      <c r="AJZ91" s="41"/>
      <c r="AKA91" s="41"/>
      <c r="AKB91" s="41"/>
      <c r="AKC91" s="41"/>
      <c r="AKD91" s="41"/>
      <c r="AKE91" s="41"/>
      <c r="AKF91" s="41"/>
      <c r="AKG91" s="41"/>
      <c r="AKH91" s="41"/>
      <c r="AKI91" s="41"/>
      <c r="AKJ91" s="41"/>
      <c r="AKK91" s="41"/>
      <c r="AKL91" s="41"/>
      <c r="AKM91" s="41"/>
      <c r="AKN91" s="41"/>
      <c r="AKO91" s="41"/>
      <c r="AKP91" s="41"/>
      <c r="AKQ91" s="41"/>
      <c r="AKR91" s="41"/>
      <c r="AKS91" s="41"/>
      <c r="AKT91" s="41"/>
      <c r="AKU91" s="41"/>
      <c r="AKV91" s="41"/>
      <c r="AKW91" s="41"/>
      <c r="AKX91" s="41"/>
      <c r="AKY91" s="41"/>
      <c r="AKZ91" s="41"/>
      <c r="ALA91" s="41"/>
      <c r="ALB91" s="41"/>
      <c r="ALC91" s="41"/>
      <c r="ALD91" s="41"/>
      <c r="ALE91" s="41"/>
      <c r="ALF91" s="41"/>
      <c r="ALG91" s="41"/>
      <c r="ALH91" s="41"/>
      <c r="ALI91" s="41"/>
      <c r="ALJ91" s="41"/>
      <c r="ALK91" s="41"/>
      <c r="ALL91" s="41"/>
      <c r="ALM91" s="41"/>
      <c r="ALN91" s="41"/>
      <c r="ALO91" s="41"/>
      <c r="ALP91" s="41"/>
      <c r="ALQ91" s="41"/>
      <c r="ALR91" s="41"/>
      <c r="ALS91" s="41"/>
      <c r="ALT91" s="41"/>
      <c r="ALU91" s="41"/>
      <c r="ALV91" s="41"/>
      <c r="ALW91" s="41"/>
      <c r="ALX91" s="41"/>
      <c r="ALY91" s="41"/>
      <c r="ALZ91" s="41"/>
      <c r="AMA91" s="41"/>
      <c r="AMB91" s="41"/>
      <c r="AMC91" s="41"/>
      <c r="AMD91" s="41"/>
      <c r="AME91" s="41"/>
      <c r="AMF91" s="41"/>
      <c r="AMG91" s="41"/>
      <c r="AMH91" s="41"/>
      <c r="AMI91" s="41"/>
      <c r="AMJ91" s="41"/>
    </row>
    <row r="92" spans="1:1024" x14ac:dyDescent="0.25">
      <c r="B92" s="276"/>
      <c r="C92" s="113" t="s">
        <v>71</v>
      </c>
      <c r="D92" s="167">
        <v>0</v>
      </c>
      <c r="E92" s="110">
        <v>504</v>
      </c>
      <c r="F92" s="111">
        <v>503.9</v>
      </c>
      <c r="G92" s="167">
        <v>0</v>
      </c>
      <c r="H92" s="110">
        <f t="shared" si="8"/>
        <v>0</v>
      </c>
      <c r="I92" s="167">
        <v>0</v>
      </c>
      <c r="J92" s="112">
        <f t="shared" ref="J92:J97" si="11">I92-G92</f>
        <v>0</v>
      </c>
      <c r="K92" s="51" t="s">
        <v>9</v>
      </c>
    </row>
    <row r="93" spans="1:1024" x14ac:dyDescent="0.25">
      <c r="B93" s="276" t="s">
        <v>46</v>
      </c>
      <c r="C93" s="113" t="s">
        <v>72</v>
      </c>
      <c r="D93" s="166">
        <v>182750</v>
      </c>
      <c r="E93" s="110">
        <v>182750</v>
      </c>
      <c r="F93" s="111">
        <v>91375</v>
      </c>
      <c r="G93" s="166">
        <v>202849</v>
      </c>
      <c r="H93" s="110">
        <f t="shared" si="8"/>
        <v>20099</v>
      </c>
      <c r="I93" s="262">
        <v>198165</v>
      </c>
      <c r="J93" s="112">
        <f t="shared" si="11"/>
        <v>-4684</v>
      </c>
      <c r="K93" s="51">
        <f>I93/E93</f>
        <v>1.0843502051983585</v>
      </c>
      <c r="L93" s="19"/>
    </row>
    <row r="94" spans="1:1024" x14ac:dyDescent="0.25">
      <c r="B94" s="276"/>
      <c r="C94" s="113" t="s">
        <v>73</v>
      </c>
      <c r="D94" s="168">
        <v>0</v>
      </c>
      <c r="E94" s="110">
        <v>0</v>
      </c>
      <c r="F94" s="111">
        <v>0</v>
      </c>
      <c r="G94" s="242">
        <v>15200</v>
      </c>
      <c r="H94" s="114">
        <f t="shared" si="8"/>
        <v>15200</v>
      </c>
      <c r="I94" s="242">
        <v>0</v>
      </c>
      <c r="J94" s="115">
        <f t="shared" si="11"/>
        <v>-15200</v>
      </c>
      <c r="K94" s="26" t="s">
        <v>9</v>
      </c>
    </row>
    <row r="95" spans="1:1024" x14ac:dyDescent="0.25">
      <c r="B95" s="276" t="s">
        <v>46</v>
      </c>
      <c r="C95" s="116" t="s">
        <v>74</v>
      </c>
      <c r="D95" s="169">
        <v>28296</v>
      </c>
      <c r="E95" s="114">
        <v>28096</v>
      </c>
      <c r="F95" s="117">
        <v>14048</v>
      </c>
      <c r="G95" s="169">
        <v>29850</v>
      </c>
      <c r="H95" s="114">
        <f t="shared" si="8"/>
        <v>1554</v>
      </c>
      <c r="I95" s="169">
        <v>29850</v>
      </c>
      <c r="J95" s="115">
        <f t="shared" si="11"/>
        <v>0</v>
      </c>
      <c r="K95" s="26">
        <f>I95/E95</f>
        <v>1.0624288154897494</v>
      </c>
    </row>
    <row r="96" spans="1:1024" x14ac:dyDescent="0.25">
      <c r="A96" s="41"/>
      <c r="B96" s="276"/>
      <c r="C96" s="116" t="s">
        <v>132</v>
      </c>
      <c r="D96" s="169">
        <v>0</v>
      </c>
      <c r="E96" s="114">
        <v>200</v>
      </c>
      <c r="F96" s="117">
        <v>200</v>
      </c>
      <c r="G96" s="169">
        <v>0</v>
      </c>
      <c r="H96" s="114">
        <f t="shared" ref="H96" si="12">SUM(G96-D96)</f>
        <v>0</v>
      </c>
      <c r="I96" s="169">
        <v>0</v>
      </c>
      <c r="J96" s="115">
        <f t="shared" ref="J96" si="13">I96-G96</f>
        <v>0</v>
      </c>
      <c r="K96" s="26">
        <f>I96/E96</f>
        <v>0</v>
      </c>
      <c r="L96" s="43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41"/>
      <c r="CA96" s="41"/>
      <c r="CB96" s="41"/>
      <c r="CC96" s="41"/>
      <c r="CD96" s="41"/>
      <c r="CE96" s="41"/>
      <c r="CF96" s="41"/>
      <c r="CG96" s="41"/>
      <c r="CH96" s="41"/>
      <c r="CI96" s="41"/>
      <c r="CJ96" s="41"/>
      <c r="CK96" s="41"/>
      <c r="CL96" s="41"/>
      <c r="CM96" s="41"/>
      <c r="CN96" s="41"/>
      <c r="CO96" s="41"/>
      <c r="CP96" s="41"/>
      <c r="CQ96" s="41"/>
      <c r="CR96" s="41"/>
      <c r="CS96" s="41"/>
      <c r="CT96" s="41"/>
      <c r="CU96" s="41"/>
      <c r="CV96" s="41"/>
      <c r="CW96" s="41"/>
      <c r="CX96" s="41"/>
      <c r="CY96" s="41"/>
      <c r="CZ96" s="41"/>
      <c r="DA96" s="41"/>
      <c r="DB96" s="41"/>
      <c r="DC96" s="41"/>
      <c r="DD96" s="41"/>
      <c r="DE96" s="41"/>
      <c r="DF96" s="41"/>
      <c r="DG96" s="41"/>
      <c r="DH96" s="41"/>
      <c r="DI96" s="41"/>
      <c r="DJ96" s="41"/>
      <c r="DK96" s="41"/>
      <c r="DL96" s="41"/>
      <c r="DM96" s="41"/>
      <c r="DN96" s="41"/>
      <c r="DO96" s="41"/>
      <c r="DP96" s="41"/>
      <c r="DQ96" s="41"/>
      <c r="DR96" s="41"/>
      <c r="DS96" s="41"/>
      <c r="DT96" s="41"/>
      <c r="DU96" s="41"/>
      <c r="DV96" s="41"/>
      <c r="DW96" s="41"/>
      <c r="DX96" s="41"/>
      <c r="DY96" s="41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41"/>
      <c r="ER96" s="41"/>
      <c r="ES96" s="41"/>
      <c r="ET96" s="41"/>
      <c r="EU96" s="41"/>
      <c r="EV96" s="41"/>
      <c r="EW96" s="41"/>
      <c r="EX96" s="41"/>
      <c r="EY96" s="41"/>
      <c r="EZ96" s="41"/>
      <c r="FA96" s="41"/>
      <c r="FB96" s="41"/>
      <c r="FC96" s="41"/>
      <c r="FD96" s="41"/>
      <c r="FE96" s="41"/>
      <c r="FF96" s="41"/>
      <c r="FG96" s="41"/>
      <c r="FH96" s="41"/>
      <c r="FI96" s="41"/>
      <c r="FJ96" s="41"/>
      <c r="FK96" s="41"/>
      <c r="FL96" s="41"/>
      <c r="FM96" s="41"/>
      <c r="FN96" s="41"/>
      <c r="FO96" s="41"/>
      <c r="FP96" s="41"/>
      <c r="FQ96" s="41"/>
      <c r="FR96" s="41"/>
      <c r="FS96" s="41"/>
      <c r="FT96" s="41"/>
      <c r="FU96" s="41"/>
      <c r="FV96" s="41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41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41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41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41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41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41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41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41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/>
      <c r="KP96" s="41"/>
      <c r="KQ96" s="41"/>
      <c r="KR96" s="41"/>
      <c r="KS96" s="41"/>
      <c r="KT96" s="41"/>
      <c r="KU96" s="41"/>
      <c r="KV96" s="41"/>
      <c r="KW96" s="41"/>
      <c r="KX96" s="41"/>
      <c r="KY96" s="41"/>
      <c r="KZ96" s="41"/>
      <c r="LA96" s="41"/>
      <c r="LB96" s="41"/>
      <c r="LC96" s="41"/>
      <c r="LD96" s="41"/>
      <c r="LE96" s="41"/>
      <c r="LF96" s="41"/>
      <c r="LG96" s="41"/>
      <c r="LH96" s="41"/>
      <c r="LI96" s="41"/>
      <c r="LJ96" s="41"/>
      <c r="LK96" s="41"/>
      <c r="LL96" s="41"/>
      <c r="LM96" s="41"/>
      <c r="LN96" s="41"/>
      <c r="LO96" s="41"/>
      <c r="LP96" s="41"/>
      <c r="LQ96" s="41"/>
      <c r="LR96" s="41"/>
      <c r="LS96" s="41"/>
      <c r="LT96" s="41"/>
      <c r="LU96" s="41"/>
      <c r="LV96" s="41"/>
      <c r="LW96" s="41"/>
      <c r="LX96" s="41"/>
      <c r="LY96" s="41"/>
      <c r="LZ96" s="41"/>
      <c r="MA96" s="41"/>
      <c r="MB96" s="41"/>
      <c r="MC96" s="41"/>
      <c r="MD96" s="41"/>
      <c r="ME96" s="41"/>
      <c r="MF96" s="41"/>
      <c r="MG96" s="41"/>
      <c r="MH96" s="41"/>
      <c r="MI96" s="41"/>
      <c r="MJ96" s="41"/>
      <c r="MK96" s="41"/>
      <c r="ML96" s="41"/>
      <c r="MM96" s="41"/>
      <c r="MN96" s="41"/>
      <c r="MO96" s="41"/>
      <c r="MP96" s="41"/>
      <c r="MQ96" s="41"/>
      <c r="MR96" s="41"/>
      <c r="MS96" s="41"/>
      <c r="MT96" s="41"/>
      <c r="MU96" s="41"/>
      <c r="MV96" s="41"/>
      <c r="MW96" s="41"/>
      <c r="MX96" s="41"/>
      <c r="MY96" s="41"/>
      <c r="MZ96" s="41"/>
      <c r="NA96" s="41"/>
      <c r="NB96" s="41"/>
      <c r="NC96" s="41"/>
      <c r="ND96" s="41"/>
      <c r="NE96" s="41"/>
      <c r="NF96" s="41"/>
      <c r="NG96" s="41"/>
      <c r="NH96" s="41"/>
      <c r="NI96" s="41"/>
      <c r="NJ96" s="41"/>
      <c r="NK96" s="41"/>
      <c r="NL96" s="41"/>
      <c r="NM96" s="41"/>
      <c r="NN96" s="41"/>
      <c r="NO96" s="41"/>
      <c r="NP96" s="41"/>
      <c r="NQ96" s="41"/>
      <c r="NR96" s="41"/>
      <c r="NS96" s="41"/>
      <c r="NT96" s="41"/>
      <c r="NU96" s="41"/>
      <c r="NV96" s="41"/>
      <c r="NW96" s="41"/>
      <c r="NX96" s="41"/>
      <c r="NY96" s="41"/>
      <c r="NZ96" s="41"/>
      <c r="OA96" s="41"/>
      <c r="OB96" s="41"/>
      <c r="OC96" s="41"/>
      <c r="OD96" s="41"/>
      <c r="OE96" s="41"/>
      <c r="OF96" s="41"/>
      <c r="OG96" s="41"/>
      <c r="OH96" s="41"/>
      <c r="OI96" s="41"/>
      <c r="OJ96" s="41"/>
      <c r="OK96" s="41"/>
      <c r="OL96" s="41"/>
      <c r="OM96" s="41"/>
      <c r="ON96" s="41"/>
      <c r="OO96" s="41"/>
      <c r="OP96" s="41"/>
      <c r="OQ96" s="41"/>
      <c r="OR96" s="41"/>
      <c r="OS96" s="41"/>
      <c r="OT96" s="41"/>
      <c r="OU96" s="41"/>
      <c r="OV96" s="41"/>
      <c r="OW96" s="41"/>
      <c r="OX96" s="41"/>
      <c r="OY96" s="41"/>
      <c r="OZ96" s="41"/>
      <c r="PA96" s="41"/>
      <c r="PB96" s="41"/>
      <c r="PC96" s="41"/>
      <c r="PD96" s="41"/>
      <c r="PE96" s="41"/>
      <c r="PF96" s="41"/>
      <c r="PG96" s="41"/>
      <c r="PH96" s="41"/>
      <c r="PI96" s="41"/>
      <c r="PJ96" s="41"/>
      <c r="PK96" s="41"/>
      <c r="PL96" s="41"/>
      <c r="PM96" s="41"/>
      <c r="PN96" s="41"/>
      <c r="PO96" s="41"/>
      <c r="PP96" s="41"/>
      <c r="PQ96" s="41"/>
      <c r="PR96" s="41"/>
      <c r="PS96" s="41"/>
      <c r="PT96" s="41"/>
      <c r="PU96" s="41"/>
      <c r="PV96" s="41"/>
      <c r="PW96" s="41"/>
      <c r="PX96" s="41"/>
      <c r="PY96" s="41"/>
      <c r="PZ96" s="41"/>
      <c r="QA96" s="41"/>
      <c r="QB96" s="41"/>
      <c r="QC96" s="41"/>
      <c r="QD96" s="41"/>
      <c r="QE96" s="41"/>
      <c r="QF96" s="41"/>
      <c r="QG96" s="41"/>
      <c r="QH96" s="41"/>
      <c r="QI96" s="41"/>
      <c r="QJ96" s="41"/>
      <c r="QK96" s="41"/>
      <c r="QL96" s="41"/>
      <c r="QM96" s="41"/>
      <c r="QN96" s="41"/>
      <c r="QO96" s="41"/>
      <c r="QP96" s="41"/>
      <c r="QQ96" s="41"/>
      <c r="QR96" s="41"/>
      <c r="QS96" s="41"/>
      <c r="QT96" s="41"/>
      <c r="QU96" s="41"/>
      <c r="QV96" s="41"/>
      <c r="QW96" s="41"/>
      <c r="QX96" s="41"/>
      <c r="QY96" s="41"/>
      <c r="QZ96" s="41"/>
      <c r="RA96" s="41"/>
      <c r="RB96" s="41"/>
      <c r="RC96" s="41"/>
      <c r="RD96" s="41"/>
      <c r="RE96" s="41"/>
      <c r="RF96" s="41"/>
      <c r="RG96" s="41"/>
      <c r="RH96" s="41"/>
      <c r="RI96" s="41"/>
      <c r="RJ96" s="41"/>
      <c r="RK96" s="41"/>
      <c r="RL96" s="41"/>
      <c r="RM96" s="41"/>
      <c r="RN96" s="41"/>
      <c r="RO96" s="41"/>
      <c r="RP96" s="41"/>
      <c r="RQ96" s="41"/>
      <c r="RR96" s="41"/>
      <c r="RS96" s="41"/>
      <c r="RT96" s="41"/>
      <c r="RU96" s="41"/>
      <c r="RV96" s="41"/>
      <c r="RW96" s="41"/>
      <c r="RX96" s="41"/>
      <c r="RY96" s="41"/>
      <c r="RZ96" s="41"/>
      <c r="SA96" s="41"/>
      <c r="SB96" s="41"/>
      <c r="SC96" s="41"/>
      <c r="SD96" s="41"/>
      <c r="SE96" s="41"/>
      <c r="SF96" s="41"/>
      <c r="SG96" s="41"/>
      <c r="SH96" s="41"/>
      <c r="SI96" s="41"/>
      <c r="SJ96" s="41"/>
      <c r="SK96" s="41"/>
      <c r="SL96" s="41"/>
      <c r="SM96" s="41"/>
      <c r="SN96" s="41"/>
      <c r="SO96" s="41"/>
      <c r="SP96" s="41"/>
      <c r="SQ96" s="41"/>
      <c r="SR96" s="41"/>
      <c r="SS96" s="41"/>
      <c r="ST96" s="41"/>
      <c r="SU96" s="41"/>
      <c r="SV96" s="41"/>
      <c r="SW96" s="41"/>
      <c r="SX96" s="41"/>
      <c r="SY96" s="41"/>
      <c r="SZ96" s="41"/>
      <c r="TA96" s="41"/>
      <c r="TB96" s="41"/>
      <c r="TC96" s="41"/>
      <c r="TD96" s="41"/>
      <c r="TE96" s="41"/>
      <c r="TF96" s="41"/>
      <c r="TG96" s="41"/>
      <c r="TH96" s="41"/>
      <c r="TI96" s="41"/>
      <c r="TJ96" s="41"/>
      <c r="TK96" s="41"/>
      <c r="TL96" s="41"/>
      <c r="TM96" s="41"/>
      <c r="TN96" s="41"/>
      <c r="TO96" s="41"/>
      <c r="TP96" s="41"/>
      <c r="TQ96" s="41"/>
      <c r="TR96" s="41"/>
      <c r="TS96" s="41"/>
      <c r="TT96" s="41"/>
      <c r="TU96" s="41"/>
      <c r="TV96" s="41"/>
      <c r="TW96" s="41"/>
      <c r="TX96" s="41"/>
      <c r="TY96" s="41"/>
      <c r="TZ96" s="41"/>
      <c r="UA96" s="41"/>
      <c r="UB96" s="41"/>
      <c r="UC96" s="41"/>
      <c r="UD96" s="41"/>
      <c r="UE96" s="41"/>
      <c r="UF96" s="41"/>
      <c r="UG96" s="41"/>
      <c r="UH96" s="41"/>
      <c r="UI96" s="41"/>
      <c r="UJ96" s="41"/>
      <c r="UK96" s="41"/>
      <c r="UL96" s="41"/>
      <c r="UM96" s="41"/>
      <c r="UN96" s="41"/>
      <c r="UO96" s="41"/>
      <c r="UP96" s="41"/>
      <c r="UQ96" s="41"/>
      <c r="UR96" s="41"/>
      <c r="US96" s="41"/>
      <c r="UT96" s="41"/>
      <c r="UU96" s="41"/>
      <c r="UV96" s="41"/>
      <c r="UW96" s="41"/>
      <c r="UX96" s="41"/>
      <c r="UY96" s="41"/>
      <c r="UZ96" s="41"/>
      <c r="VA96" s="41"/>
      <c r="VB96" s="41"/>
      <c r="VC96" s="41"/>
      <c r="VD96" s="41"/>
      <c r="VE96" s="41"/>
      <c r="VF96" s="41"/>
      <c r="VG96" s="41"/>
      <c r="VH96" s="41"/>
      <c r="VI96" s="41"/>
      <c r="VJ96" s="41"/>
      <c r="VK96" s="41"/>
      <c r="VL96" s="41"/>
      <c r="VM96" s="41"/>
      <c r="VN96" s="41"/>
      <c r="VO96" s="41"/>
      <c r="VP96" s="41"/>
      <c r="VQ96" s="41"/>
      <c r="VR96" s="41"/>
      <c r="VS96" s="41"/>
      <c r="VT96" s="41"/>
      <c r="VU96" s="41"/>
      <c r="VV96" s="41"/>
      <c r="VW96" s="41"/>
      <c r="VX96" s="41"/>
      <c r="VY96" s="41"/>
      <c r="VZ96" s="41"/>
      <c r="WA96" s="41"/>
      <c r="WB96" s="41"/>
      <c r="WC96" s="41"/>
      <c r="WD96" s="41"/>
      <c r="WE96" s="41"/>
      <c r="WF96" s="41"/>
      <c r="WG96" s="41"/>
      <c r="WH96" s="41"/>
      <c r="WI96" s="41"/>
      <c r="WJ96" s="41"/>
      <c r="WK96" s="41"/>
      <c r="WL96" s="41"/>
      <c r="WM96" s="41"/>
      <c r="WN96" s="41"/>
      <c r="WO96" s="41"/>
      <c r="WP96" s="41"/>
      <c r="WQ96" s="41"/>
      <c r="WR96" s="41"/>
      <c r="WS96" s="41"/>
      <c r="WT96" s="41"/>
      <c r="WU96" s="41"/>
      <c r="WV96" s="41"/>
      <c r="WW96" s="41"/>
      <c r="WX96" s="41"/>
      <c r="WY96" s="41"/>
      <c r="WZ96" s="41"/>
      <c r="XA96" s="41"/>
      <c r="XB96" s="41"/>
      <c r="XC96" s="41"/>
      <c r="XD96" s="41"/>
      <c r="XE96" s="41"/>
      <c r="XF96" s="41"/>
      <c r="XG96" s="41"/>
      <c r="XH96" s="41"/>
      <c r="XI96" s="41"/>
      <c r="XJ96" s="41"/>
      <c r="XK96" s="41"/>
      <c r="XL96" s="41"/>
      <c r="XM96" s="41"/>
      <c r="XN96" s="41"/>
      <c r="XO96" s="41"/>
      <c r="XP96" s="41"/>
      <c r="XQ96" s="41"/>
      <c r="XR96" s="41"/>
      <c r="XS96" s="41"/>
      <c r="XT96" s="41"/>
      <c r="XU96" s="41"/>
      <c r="XV96" s="41"/>
      <c r="XW96" s="41"/>
      <c r="XX96" s="41"/>
      <c r="XY96" s="41"/>
      <c r="XZ96" s="41"/>
      <c r="YA96" s="41"/>
      <c r="YB96" s="41"/>
      <c r="YC96" s="41"/>
      <c r="YD96" s="41"/>
      <c r="YE96" s="41"/>
      <c r="YF96" s="41"/>
      <c r="YG96" s="41"/>
      <c r="YH96" s="41"/>
      <c r="YI96" s="41"/>
      <c r="YJ96" s="41"/>
      <c r="YK96" s="41"/>
      <c r="YL96" s="41"/>
      <c r="YM96" s="41"/>
      <c r="YN96" s="41"/>
      <c r="YO96" s="41"/>
      <c r="YP96" s="41"/>
      <c r="YQ96" s="41"/>
      <c r="YR96" s="41"/>
      <c r="YS96" s="41"/>
      <c r="YT96" s="41"/>
      <c r="YU96" s="41"/>
      <c r="YV96" s="41"/>
      <c r="YW96" s="41"/>
      <c r="YX96" s="41"/>
      <c r="YY96" s="41"/>
      <c r="YZ96" s="41"/>
      <c r="ZA96" s="41"/>
      <c r="ZB96" s="41"/>
      <c r="ZC96" s="41"/>
      <c r="ZD96" s="41"/>
      <c r="ZE96" s="41"/>
      <c r="ZF96" s="41"/>
      <c r="ZG96" s="41"/>
      <c r="ZH96" s="41"/>
      <c r="ZI96" s="41"/>
      <c r="ZJ96" s="41"/>
      <c r="ZK96" s="41"/>
      <c r="ZL96" s="41"/>
      <c r="ZM96" s="41"/>
      <c r="ZN96" s="41"/>
      <c r="ZO96" s="41"/>
      <c r="ZP96" s="41"/>
      <c r="ZQ96" s="41"/>
      <c r="ZR96" s="41"/>
      <c r="ZS96" s="41"/>
      <c r="ZT96" s="41"/>
      <c r="ZU96" s="41"/>
      <c r="ZV96" s="41"/>
      <c r="ZW96" s="41"/>
      <c r="ZX96" s="41"/>
      <c r="ZY96" s="41"/>
      <c r="ZZ96" s="41"/>
      <c r="AAA96" s="41"/>
      <c r="AAB96" s="41"/>
      <c r="AAC96" s="41"/>
      <c r="AAD96" s="41"/>
      <c r="AAE96" s="41"/>
      <c r="AAF96" s="41"/>
      <c r="AAG96" s="41"/>
      <c r="AAH96" s="41"/>
      <c r="AAI96" s="41"/>
      <c r="AAJ96" s="41"/>
      <c r="AAK96" s="41"/>
      <c r="AAL96" s="41"/>
      <c r="AAM96" s="41"/>
      <c r="AAN96" s="41"/>
      <c r="AAO96" s="41"/>
      <c r="AAP96" s="41"/>
      <c r="AAQ96" s="41"/>
      <c r="AAR96" s="41"/>
      <c r="AAS96" s="41"/>
      <c r="AAT96" s="41"/>
      <c r="AAU96" s="41"/>
      <c r="AAV96" s="41"/>
      <c r="AAW96" s="41"/>
      <c r="AAX96" s="41"/>
      <c r="AAY96" s="41"/>
      <c r="AAZ96" s="41"/>
      <c r="ABA96" s="41"/>
      <c r="ABB96" s="41"/>
      <c r="ABC96" s="41"/>
      <c r="ABD96" s="41"/>
      <c r="ABE96" s="41"/>
      <c r="ABF96" s="41"/>
      <c r="ABG96" s="41"/>
      <c r="ABH96" s="41"/>
      <c r="ABI96" s="41"/>
      <c r="ABJ96" s="41"/>
      <c r="ABK96" s="41"/>
      <c r="ABL96" s="41"/>
      <c r="ABM96" s="41"/>
      <c r="ABN96" s="41"/>
      <c r="ABO96" s="41"/>
      <c r="ABP96" s="41"/>
      <c r="ABQ96" s="41"/>
      <c r="ABR96" s="41"/>
      <c r="ABS96" s="41"/>
      <c r="ABT96" s="41"/>
      <c r="ABU96" s="41"/>
      <c r="ABV96" s="41"/>
      <c r="ABW96" s="41"/>
      <c r="ABX96" s="41"/>
      <c r="ABY96" s="41"/>
      <c r="ABZ96" s="41"/>
      <c r="ACA96" s="41"/>
      <c r="ACB96" s="41"/>
      <c r="ACC96" s="41"/>
      <c r="ACD96" s="41"/>
      <c r="ACE96" s="41"/>
      <c r="ACF96" s="41"/>
      <c r="ACG96" s="41"/>
      <c r="ACH96" s="41"/>
      <c r="ACI96" s="41"/>
      <c r="ACJ96" s="41"/>
      <c r="ACK96" s="41"/>
      <c r="ACL96" s="41"/>
      <c r="ACM96" s="41"/>
      <c r="ACN96" s="41"/>
      <c r="ACO96" s="41"/>
      <c r="ACP96" s="41"/>
      <c r="ACQ96" s="41"/>
      <c r="ACR96" s="41"/>
      <c r="ACS96" s="41"/>
      <c r="ACT96" s="41"/>
      <c r="ACU96" s="41"/>
      <c r="ACV96" s="41"/>
      <c r="ACW96" s="41"/>
      <c r="ACX96" s="41"/>
      <c r="ACY96" s="41"/>
      <c r="ACZ96" s="41"/>
      <c r="ADA96" s="41"/>
      <c r="ADB96" s="41"/>
      <c r="ADC96" s="41"/>
      <c r="ADD96" s="41"/>
      <c r="ADE96" s="41"/>
      <c r="ADF96" s="41"/>
      <c r="ADG96" s="41"/>
      <c r="ADH96" s="41"/>
      <c r="ADI96" s="41"/>
      <c r="ADJ96" s="41"/>
      <c r="ADK96" s="41"/>
      <c r="ADL96" s="41"/>
      <c r="ADM96" s="41"/>
      <c r="ADN96" s="41"/>
      <c r="ADO96" s="41"/>
      <c r="ADP96" s="41"/>
      <c r="ADQ96" s="41"/>
      <c r="ADR96" s="41"/>
      <c r="ADS96" s="41"/>
      <c r="ADT96" s="41"/>
      <c r="ADU96" s="41"/>
      <c r="ADV96" s="41"/>
      <c r="ADW96" s="41"/>
      <c r="ADX96" s="41"/>
      <c r="ADY96" s="41"/>
      <c r="ADZ96" s="41"/>
      <c r="AEA96" s="41"/>
      <c r="AEB96" s="41"/>
      <c r="AEC96" s="41"/>
      <c r="AED96" s="41"/>
      <c r="AEE96" s="41"/>
      <c r="AEF96" s="41"/>
      <c r="AEG96" s="41"/>
      <c r="AEH96" s="41"/>
      <c r="AEI96" s="41"/>
      <c r="AEJ96" s="41"/>
      <c r="AEK96" s="41"/>
      <c r="AEL96" s="41"/>
      <c r="AEM96" s="41"/>
      <c r="AEN96" s="41"/>
      <c r="AEO96" s="41"/>
      <c r="AEP96" s="41"/>
      <c r="AEQ96" s="41"/>
      <c r="AER96" s="41"/>
      <c r="AES96" s="41"/>
      <c r="AET96" s="41"/>
      <c r="AEU96" s="41"/>
      <c r="AEV96" s="41"/>
      <c r="AEW96" s="41"/>
      <c r="AEX96" s="41"/>
      <c r="AEY96" s="41"/>
      <c r="AEZ96" s="41"/>
      <c r="AFA96" s="41"/>
      <c r="AFB96" s="41"/>
      <c r="AFC96" s="41"/>
      <c r="AFD96" s="41"/>
      <c r="AFE96" s="41"/>
      <c r="AFF96" s="41"/>
      <c r="AFG96" s="41"/>
      <c r="AFH96" s="41"/>
      <c r="AFI96" s="41"/>
      <c r="AFJ96" s="41"/>
      <c r="AFK96" s="41"/>
      <c r="AFL96" s="41"/>
      <c r="AFM96" s="41"/>
      <c r="AFN96" s="41"/>
      <c r="AFO96" s="41"/>
      <c r="AFP96" s="41"/>
      <c r="AFQ96" s="41"/>
      <c r="AFR96" s="41"/>
      <c r="AFS96" s="41"/>
      <c r="AFT96" s="41"/>
      <c r="AFU96" s="41"/>
      <c r="AFV96" s="41"/>
      <c r="AFW96" s="41"/>
      <c r="AFX96" s="41"/>
      <c r="AFY96" s="41"/>
      <c r="AFZ96" s="41"/>
      <c r="AGA96" s="41"/>
      <c r="AGB96" s="41"/>
      <c r="AGC96" s="41"/>
      <c r="AGD96" s="41"/>
      <c r="AGE96" s="41"/>
      <c r="AGF96" s="41"/>
      <c r="AGG96" s="41"/>
      <c r="AGH96" s="41"/>
      <c r="AGI96" s="41"/>
      <c r="AGJ96" s="41"/>
      <c r="AGK96" s="41"/>
      <c r="AGL96" s="41"/>
      <c r="AGM96" s="41"/>
      <c r="AGN96" s="41"/>
      <c r="AGO96" s="41"/>
      <c r="AGP96" s="41"/>
      <c r="AGQ96" s="41"/>
      <c r="AGR96" s="41"/>
      <c r="AGS96" s="41"/>
      <c r="AGT96" s="41"/>
      <c r="AGU96" s="41"/>
      <c r="AGV96" s="41"/>
      <c r="AGW96" s="41"/>
      <c r="AGX96" s="41"/>
      <c r="AGY96" s="41"/>
      <c r="AGZ96" s="41"/>
      <c r="AHA96" s="41"/>
      <c r="AHB96" s="41"/>
      <c r="AHC96" s="41"/>
      <c r="AHD96" s="41"/>
      <c r="AHE96" s="41"/>
      <c r="AHF96" s="41"/>
      <c r="AHG96" s="41"/>
      <c r="AHH96" s="41"/>
      <c r="AHI96" s="41"/>
      <c r="AHJ96" s="41"/>
      <c r="AHK96" s="41"/>
      <c r="AHL96" s="41"/>
      <c r="AHM96" s="41"/>
      <c r="AHN96" s="41"/>
      <c r="AHO96" s="41"/>
      <c r="AHP96" s="41"/>
      <c r="AHQ96" s="41"/>
      <c r="AHR96" s="41"/>
      <c r="AHS96" s="41"/>
      <c r="AHT96" s="41"/>
      <c r="AHU96" s="41"/>
      <c r="AHV96" s="41"/>
      <c r="AHW96" s="41"/>
      <c r="AHX96" s="41"/>
      <c r="AHY96" s="41"/>
      <c r="AHZ96" s="41"/>
      <c r="AIA96" s="41"/>
      <c r="AIB96" s="41"/>
      <c r="AIC96" s="41"/>
      <c r="AID96" s="41"/>
      <c r="AIE96" s="41"/>
      <c r="AIF96" s="41"/>
      <c r="AIG96" s="41"/>
      <c r="AIH96" s="41"/>
      <c r="AII96" s="41"/>
      <c r="AIJ96" s="41"/>
      <c r="AIK96" s="41"/>
      <c r="AIL96" s="41"/>
      <c r="AIM96" s="41"/>
      <c r="AIN96" s="41"/>
      <c r="AIO96" s="41"/>
      <c r="AIP96" s="41"/>
      <c r="AIQ96" s="41"/>
      <c r="AIR96" s="41"/>
      <c r="AIS96" s="41"/>
      <c r="AIT96" s="41"/>
      <c r="AIU96" s="41"/>
      <c r="AIV96" s="41"/>
      <c r="AIW96" s="41"/>
      <c r="AIX96" s="41"/>
      <c r="AIY96" s="41"/>
      <c r="AIZ96" s="41"/>
      <c r="AJA96" s="41"/>
      <c r="AJB96" s="41"/>
      <c r="AJC96" s="41"/>
      <c r="AJD96" s="41"/>
      <c r="AJE96" s="41"/>
      <c r="AJF96" s="41"/>
      <c r="AJG96" s="41"/>
      <c r="AJH96" s="41"/>
      <c r="AJI96" s="41"/>
      <c r="AJJ96" s="41"/>
      <c r="AJK96" s="41"/>
      <c r="AJL96" s="41"/>
      <c r="AJM96" s="41"/>
      <c r="AJN96" s="41"/>
      <c r="AJO96" s="41"/>
      <c r="AJP96" s="41"/>
      <c r="AJQ96" s="41"/>
      <c r="AJR96" s="41"/>
      <c r="AJS96" s="41"/>
      <c r="AJT96" s="41"/>
      <c r="AJU96" s="41"/>
      <c r="AJV96" s="41"/>
      <c r="AJW96" s="41"/>
      <c r="AJX96" s="41"/>
      <c r="AJY96" s="41"/>
      <c r="AJZ96" s="41"/>
      <c r="AKA96" s="41"/>
      <c r="AKB96" s="41"/>
      <c r="AKC96" s="41"/>
      <c r="AKD96" s="41"/>
      <c r="AKE96" s="41"/>
      <c r="AKF96" s="41"/>
      <c r="AKG96" s="41"/>
      <c r="AKH96" s="41"/>
      <c r="AKI96" s="41"/>
      <c r="AKJ96" s="41"/>
      <c r="AKK96" s="41"/>
      <c r="AKL96" s="41"/>
      <c r="AKM96" s="41"/>
      <c r="AKN96" s="41"/>
      <c r="AKO96" s="41"/>
      <c r="AKP96" s="41"/>
      <c r="AKQ96" s="41"/>
      <c r="AKR96" s="41"/>
      <c r="AKS96" s="41"/>
      <c r="AKT96" s="41"/>
      <c r="AKU96" s="41"/>
      <c r="AKV96" s="41"/>
      <c r="AKW96" s="41"/>
      <c r="AKX96" s="41"/>
      <c r="AKY96" s="41"/>
      <c r="AKZ96" s="41"/>
      <c r="ALA96" s="41"/>
      <c r="ALB96" s="41"/>
      <c r="ALC96" s="41"/>
      <c r="ALD96" s="41"/>
      <c r="ALE96" s="41"/>
      <c r="ALF96" s="41"/>
      <c r="ALG96" s="41"/>
      <c r="ALH96" s="41"/>
      <c r="ALI96" s="41"/>
      <c r="ALJ96" s="41"/>
      <c r="ALK96" s="41"/>
      <c r="ALL96" s="41"/>
      <c r="ALM96" s="41"/>
      <c r="ALN96" s="41"/>
      <c r="ALO96" s="41"/>
      <c r="ALP96" s="41"/>
      <c r="ALQ96" s="41"/>
      <c r="ALR96" s="41"/>
      <c r="ALS96" s="41"/>
      <c r="ALT96" s="41"/>
      <c r="ALU96" s="41"/>
      <c r="ALV96" s="41"/>
      <c r="ALW96" s="41"/>
      <c r="ALX96" s="41"/>
      <c r="ALY96" s="41"/>
      <c r="ALZ96" s="41"/>
      <c r="AMA96" s="41"/>
      <c r="AMB96" s="41"/>
      <c r="AMC96" s="41"/>
      <c r="AMD96" s="41"/>
      <c r="AME96" s="41"/>
      <c r="AMF96" s="41"/>
      <c r="AMG96" s="41"/>
      <c r="AMH96" s="41"/>
      <c r="AMI96" s="41"/>
      <c r="AMJ96" s="41"/>
    </row>
    <row r="97" spans="1:1024 1026:1026" ht="15.75" thickBot="1" x14ac:dyDescent="0.3">
      <c r="B97" s="276"/>
      <c r="C97" s="116" t="s">
        <v>75</v>
      </c>
      <c r="D97" s="170">
        <v>0</v>
      </c>
      <c r="E97" s="114">
        <v>1997</v>
      </c>
      <c r="F97" s="117">
        <v>1997</v>
      </c>
      <c r="G97" s="170">
        <v>0</v>
      </c>
      <c r="H97" s="117">
        <f t="shared" si="8"/>
        <v>0</v>
      </c>
      <c r="I97" s="170">
        <v>0</v>
      </c>
      <c r="J97" s="115">
        <f t="shared" si="11"/>
        <v>0</v>
      </c>
      <c r="K97" s="26">
        <f>I97/E97</f>
        <v>0</v>
      </c>
    </row>
    <row r="98" spans="1:1024 1026:1026" ht="15.75" thickBot="1" x14ac:dyDescent="0.3">
      <c r="B98" s="97"/>
      <c r="C98" s="177" t="s">
        <v>76</v>
      </c>
      <c r="D98" s="16">
        <f t="shared" ref="D98:H98" si="14">SUM(D99:D106)</f>
        <v>203520.1</v>
      </c>
      <c r="E98" s="16">
        <f t="shared" si="14"/>
        <v>217126.09999999998</v>
      </c>
      <c r="F98" s="16">
        <f t="shared" si="14"/>
        <v>108430.3</v>
      </c>
      <c r="G98" s="16">
        <f t="shared" si="14"/>
        <v>219179.8</v>
      </c>
      <c r="H98" s="16">
        <f t="shared" si="14"/>
        <v>15659.699999999997</v>
      </c>
      <c r="I98" s="16">
        <f t="shared" ref="I98" si="15">SUM(I99:I106)</f>
        <v>216950</v>
      </c>
      <c r="J98" s="99">
        <f t="shared" ref="J98:J108" si="16">I98-G98</f>
        <v>-2229.7999999999884</v>
      </c>
      <c r="K98" s="230">
        <f t="shared" ref="K98:K100" si="17">I98/E98</f>
        <v>0.99918895056835644</v>
      </c>
    </row>
    <row r="99" spans="1:1024 1026:1026" x14ac:dyDescent="0.25">
      <c r="B99" s="277" t="s">
        <v>46</v>
      </c>
      <c r="C99" s="179" t="s">
        <v>77</v>
      </c>
      <c r="D99" s="106">
        <v>101470.1</v>
      </c>
      <c r="E99" s="106">
        <v>101470.1</v>
      </c>
      <c r="F99" s="106">
        <v>50735.1</v>
      </c>
      <c r="G99" s="106">
        <v>109129.8</v>
      </c>
      <c r="H99" s="106">
        <f>SUM(G99-D99)</f>
        <v>7659.6999999999971</v>
      </c>
      <c r="I99" s="261">
        <v>106900</v>
      </c>
      <c r="J99" s="107">
        <f t="shared" si="16"/>
        <v>-2229.8000000000029</v>
      </c>
      <c r="K99" s="108">
        <f t="shared" si="17"/>
        <v>1.0535123154505612</v>
      </c>
    </row>
    <row r="100" spans="1:1024 1026:1026" x14ac:dyDescent="0.25">
      <c r="B100" s="277"/>
      <c r="C100" s="180" t="s">
        <v>78</v>
      </c>
      <c r="D100" s="111">
        <v>50</v>
      </c>
      <c r="E100" s="111">
        <v>50</v>
      </c>
      <c r="F100" s="111">
        <v>0</v>
      </c>
      <c r="G100" s="111">
        <v>50</v>
      </c>
      <c r="H100" s="111">
        <f t="shared" ref="H100" si="18">SUM(G100-D100)</f>
        <v>0</v>
      </c>
      <c r="I100" s="111">
        <v>50</v>
      </c>
      <c r="J100" s="111">
        <f t="shared" ref="J100" si="19">I100-G100</f>
        <v>0</v>
      </c>
      <c r="K100" s="51">
        <f t="shared" si="17"/>
        <v>1</v>
      </c>
    </row>
    <row r="101" spans="1:1024 1026:1026" x14ac:dyDescent="0.25">
      <c r="A101" s="41"/>
      <c r="B101" s="277"/>
      <c r="C101" s="180" t="s">
        <v>133</v>
      </c>
      <c r="D101" s="111">
        <v>0</v>
      </c>
      <c r="E101" s="111">
        <v>2991.7</v>
      </c>
      <c r="F101" s="111">
        <v>2991.7</v>
      </c>
      <c r="G101" s="111">
        <v>0</v>
      </c>
      <c r="H101" s="111">
        <f t="shared" ref="H101" si="20">SUM(G101-D101)</f>
        <v>0</v>
      </c>
      <c r="I101" s="111">
        <v>0</v>
      </c>
      <c r="J101" s="111">
        <f t="shared" ref="J101" si="21">I101-G101</f>
        <v>0</v>
      </c>
      <c r="K101" s="51">
        <f t="shared" ref="K101" si="22">I101/E101</f>
        <v>0</v>
      </c>
      <c r="L101" s="43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41"/>
      <c r="CA101" s="41"/>
      <c r="CB101" s="41"/>
      <c r="CC101" s="41"/>
      <c r="CD101" s="41"/>
      <c r="CE101" s="41"/>
      <c r="CF101" s="41"/>
      <c r="CG101" s="41"/>
      <c r="CH101" s="41"/>
      <c r="CI101" s="41"/>
      <c r="CJ101" s="41"/>
      <c r="CK101" s="41"/>
      <c r="CL101" s="41"/>
      <c r="CM101" s="41"/>
      <c r="CN101" s="41"/>
      <c r="CO101" s="41"/>
      <c r="CP101" s="41"/>
      <c r="CQ101" s="41"/>
      <c r="CR101" s="41"/>
      <c r="CS101" s="41"/>
      <c r="CT101" s="41"/>
      <c r="CU101" s="41"/>
      <c r="CV101" s="41"/>
      <c r="CW101" s="41"/>
      <c r="CX101" s="41"/>
      <c r="CY101" s="41"/>
      <c r="CZ101" s="41"/>
      <c r="DA101" s="41"/>
      <c r="DB101" s="41"/>
      <c r="DC101" s="41"/>
      <c r="DD101" s="41"/>
      <c r="DE101" s="41"/>
      <c r="DF101" s="41"/>
      <c r="DG101" s="41"/>
      <c r="DH101" s="41"/>
      <c r="DI101" s="41"/>
      <c r="DJ101" s="41"/>
      <c r="DK101" s="41"/>
      <c r="DL101" s="41"/>
      <c r="DM101" s="41"/>
      <c r="DN101" s="41"/>
      <c r="DO101" s="41"/>
      <c r="DP101" s="41"/>
      <c r="DQ101" s="41"/>
      <c r="DR101" s="41"/>
      <c r="DS101" s="41"/>
      <c r="DT101" s="41"/>
      <c r="DU101" s="41"/>
      <c r="DV101" s="41"/>
      <c r="DW101" s="41"/>
      <c r="DX101" s="41"/>
      <c r="DY101" s="41"/>
      <c r="DZ101" s="41"/>
      <c r="EA101" s="41"/>
      <c r="EB101" s="41"/>
      <c r="EC101" s="41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41"/>
      <c r="ER101" s="41"/>
      <c r="ES101" s="41"/>
      <c r="ET101" s="41"/>
      <c r="EU101" s="41"/>
      <c r="EV101" s="41"/>
      <c r="EW101" s="41"/>
      <c r="EX101" s="41"/>
      <c r="EY101" s="41"/>
      <c r="EZ101" s="41"/>
      <c r="FA101" s="41"/>
      <c r="FB101" s="41"/>
      <c r="FC101" s="41"/>
      <c r="FD101" s="41"/>
      <c r="FE101" s="41"/>
      <c r="FF101" s="41"/>
      <c r="FG101" s="41"/>
      <c r="FH101" s="41"/>
      <c r="FI101" s="41"/>
      <c r="FJ101" s="41"/>
      <c r="FK101" s="41"/>
      <c r="FL101" s="41"/>
      <c r="FM101" s="41"/>
      <c r="FN101" s="41"/>
      <c r="FO101" s="41"/>
      <c r="FP101" s="41"/>
      <c r="FQ101" s="41"/>
      <c r="FR101" s="41"/>
      <c r="FS101" s="41"/>
      <c r="FT101" s="41"/>
      <c r="FU101" s="41"/>
      <c r="FV101" s="41"/>
      <c r="FW101" s="41"/>
      <c r="FX101" s="41"/>
      <c r="FY101" s="41"/>
      <c r="FZ101" s="41"/>
      <c r="GA101" s="41"/>
      <c r="GB101" s="41"/>
      <c r="GC101" s="41"/>
      <c r="GD101" s="41"/>
      <c r="GE101" s="41"/>
      <c r="GF101" s="41"/>
      <c r="GG101" s="41"/>
      <c r="GH101" s="41"/>
      <c r="GI101" s="41"/>
      <c r="GJ101" s="41"/>
      <c r="GK101" s="41"/>
      <c r="GL101" s="41"/>
      <c r="GM101" s="41"/>
      <c r="GN101" s="41"/>
      <c r="GO101" s="41"/>
      <c r="GP101" s="41"/>
      <c r="GQ101" s="41"/>
      <c r="GR101" s="41"/>
      <c r="GS101" s="41"/>
      <c r="GT101" s="41"/>
      <c r="GU101" s="41"/>
      <c r="GV101" s="41"/>
      <c r="GW101" s="41"/>
      <c r="GX101" s="41"/>
      <c r="GY101" s="41"/>
      <c r="GZ101" s="41"/>
      <c r="HA101" s="41"/>
      <c r="HB101" s="41"/>
      <c r="HC101" s="41"/>
      <c r="HD101" s="41"/>
      <c r="HE101" s="41"/>
      <c r="HF101" s="41"/>
      <c r="HG101" s="41"/>
      <c r="HH101" s="41"/>
      <c r="HI101" s="41"/>
      <c r="HJ101" s="41"/>
      <c r="HK101" s="41"/>
      <c r="HL101" s="41"/>
      <c r="HM101" s="41"/>
      <c r="HN101" s="41"/>
      <c r="HO101" s="41"/>
      <c r="HP101" s="41"/>
      <c r="HQ101" s="41"/>
      <c r="HR101" s="41"/>
      <c r="HS101" s="41"/>
      <c r="HT101" s="41"/>
      <c r="HU101" s="41"/>
      <c r="HV101" s="41"/>
      <c r="HW101" s="41"/>
      <c r="HX101" s="41"/>
      <c r="HY101" s="41"/>
      <c r="HZ101" s="41"/>
      <c r="IA101" s="41"/>
      <c r="IB101" s="41"/>
      <c r="IC101" s="41"/>
      <c r="ID101" s="41"/>
      <c r="IE101" s="41"/>
      <c r="IF101" s="41"/>
      <c r="IG101" s="41"/>
      <c r="IH101" s="41"/>
      <c r="II101" s="41"/>
      <c r="IJ101" s="41"/>
      <c r="IK101" s="41"/>
      <c r="IL101" s="41"/>
      <c r="IM101" s="41"/>
      <c r="IN101" s="41"/>
      <c r="IO101" s="41"/>
      <c r="IP101" s="41"/>
      <c r="IQ101" s="41"/>
      <c r="IR101" s="41"/>
      <c r="IS101" s="41"/>
      <c r="IT101" s="41"/>
      <c r="IU101" s="41"/>
      <c r="IV101" s="41"/>
      <c r="IW101" s="41"/>
      <c r="IX101" s="41"/>
      <c r="IY101" s="41"/>
      <c r="IZ101" s="41"/>
      <c r="JA101" s="41"/>
      <c r="JB101" s="41"/>
      <c r="JC101" s="41"/>
      <c r="JD101" s="41"/>
      <c r="JE101" s="41"/>
      <c r="JF101" s="41"/>
      <c r="JG101" s="41"/>
      <c r="JH101" s="41"/>
      <c r="JI101" s="41"/>
      <c r="JJ101" s="41"/>
      <c r="JK101" s="41"/>
      <c r="JL101" s="41"/>
      <c r="JM101" s="41"/>
      <c r="JN101" s="41"/>
      <c r="JO101" s="41"/>
      <c r="JP101" s="41"/>
      <c r="JQ101" s="41"/>
      <c r="JR101" s="41"/>
      <c r="JS101" s="41"/>
      <c r="JT101" s="41"/>
      <c r="JU101" s="41"/>
      <c r="JV101" s="41"/>
      <c r="JW101" s="41"/>
      <c r="JX101" s="41"/>
      <c r="JY101" s="41"/>
      <c r="JZ101" s="41"/>
      <c r="KA101" s="41"/>
      <c r="KB101" s="41"/>
      <c r="KC101" s="41"/>
      <c r="KD101" s="41"/>
      <c r="KE101" s="41"/>
      <c r="KF101" s="41"/>
      <c r="KG101" s="41"/>
      <c r="KH101" s="41"/>
      <c r="KI101" s="41"/>
      <c r="KJ101" s="41"/>
      <c r="KK101" s="41"/>
      <c r="KL101" s="41"/>
      <c r="KM101" s="41"/>
      <c r="KN101" s="41"/>
      <c r="KO101" s="41"/>
      <c r="KP101" s="41"/>
      <c r="KQ101" s="41"/>
      <c r="KR101" s="41"/>
      <c r="KS101" s="41"/>
      <c r="KT101" s="41"/>
      <c r="KU101" s="41"/>
      <c r="KV101" s="41"/>
      <c r="KW101" s="41"/>
      <c r="KX101" s="41"/>
      <c r="KY101" s="41"/>
      <c r="KZ101" s="41"/>
      <c r="LA101" s="41"/>
      <c r="LB101" s="41"/>
      <c r="LC101" s="41"/>
      <c r="LD101" s="41"/>
      <c r="LE101" s="41"/>
      <c r="LF101" s="41"/>
      <c r="LG101" s="41"/>
      <c r="LH101" s="41"/>
      <c r="LI101" s="41"/>
      <c r="LJ101" s="41"/>
      <c r="LK101" s="41"/>
      <c r="LL101" s="41"/>
      <c r="LM101" s="41"/>
      <c r="LN101" s="41"/>
      <c r="LO101" s="41"/>
      <c r="LP101" s="41"/>
      <c r="LQ101" s="41"/>
      <c r="LR101" s="41"/>
      <c r="LS101" s="41"/>
      <c r="LT101" s="41"/>
      <c r="LU101" s="41"/>
      <c r="LV101" s="41"/>
      <c r="LW101" s="41"/>
      <c r="LX101" s="41"/>
      <c r="LY101" s="41"/>
      <c r="LZ101" s="41"/>
      <c r="MA101" s="41"/>
      <c r="MB101" s="41"/>
      <c r="MC101" s="41"/>
      <c r="MD101" s="41"/>
      <c r="ME101" s="41"/>
      <c r="MF101" s="41"/>
      <c r="MG101" s="41"/>
      <c r="MH101" s="41"/>
      <c r="MI101" s="41"/>
      <c r="MJ101" s="41"/>
      <c r="MK101" s="41"/>
      <c r="ML101" s="41"/>
      <c r="MM101" s="41"/>
      <c r="MN101" s="41"/>
      <c r="MO101" s="41"/>
      <c r="MP101" s="41"/>
      <c r="MQ101" s="41"/>
      <c r="MR101" s="41"/>
      <c r="MS101" s="41"/>
      <c r="MT101" s="41"/>
      <c r="MU101" s="41"/>
      <c r="MV101" s="41"/>
      <c r="MW101" s="41"/>
      <c r="MX101" s="41"/>
      <c r="MY101" s="41"/>
      <c r="MZ101" s="41"/>
      <c r="NA101" s="41"/>
      <c r="NB101" s="41"/>
      <c r="NC101" s="41"/>
      <c r="ND101" s="41"/>
      <c r="NE101" s="41"/>
      <c r="NF101" s="41"/>
      <c r="NG101" s="41"/>
      <c r="NH101" s="41"/>
      <c r="NI101" s="41"/>
      <c r="NJ101" s="41"/>
      <c r="NK101" s="41"/>
      <c r="NL101" s="41"/>
      <c r="NM101" s="41"/>
      <c r="NN101" s="41"/>
      <c r="NO101" s="41"/>
      <c r="NP101" s="41"/>
      <c r="NQ101" s="41"/>
      <c r="NR101" s="41"/>
      <c r="NS101" s="41"/>
      <c r="NT101" s="41"/>
      <c r="NU101" s="41"/>
      <c r="NV101" s="41"/>
      <c r="NW101" s="41"/>
      <c r="NX101" s="41"/>
      <c r="NY101" s="41"/>
      <c r="NZ101" s="41"/>
      <c r="OA101" s="41"/>
      <c r="OB101" s="41"/>
      <c r="OC101" s="41"/>
      <c r="OD101" s="41"/>
      <c r="OE101" s="41"/>
      <c r="OF101" s="41"/>
      <c r="OG101" s="41"/>
      <c r="OH101" s="41"/>
      <c r="OI101" s="41"/>
      <c r="OJ101" s="41"/>
      <c r="OK101" s="41"/>
      <c r="OL101" s="41"/>
      <c r="OM101" s="41"/>
      <c r="ON101" s="41"/>
      <c r="OO101" s="41"/>
      <c r="OP101" s="41"/>
      <c r="OQ101" s="41"/>
      <c r="OR101" s="41"/>
      <c r="OS101" s="41"/>
      <c r="OT101" s="41"/>
      <c r="OU101" s="41"/>
      <c r="OV101" s="41"/>
      <c r="OW101" s="41"/>
      <c r="OX101" s="41"/>
      <c r="OY101" s="41"/>
      <c r="OZ101" s="41"/>
      <c r="PA101" s="41"/>
      <c r="PB101" s="41"/>
      <c r="PC101" s="41"/>
      <c r="PD101" s="41"/>
      <c r="PE101" s="41"/>
      <c r="PF101" s="41"/>
      <c r="PG101" s="41"/>
      <c r="PH101" s="41"/>
      <c r="PI101" s="41"/>
      <c r="PJ101" s="41"/>
      <c r="PK101" s="41"/>
      <c r="PL101" s="41"/>
      <c r="PM101" s="41"/>
      <c r="PN101" s="41"/>
      <c r="PO101" s="41"/>
      <c r="PP101" s="41"/>
      <c r="PQ101" s="41"/>
      <c r="PR101" s="41"/>
      <c r="PS101" s="41"/>
      <c r="PT101" s="41"/>
      <c r="PU101" s="41"/>
      <c r="PV101" s="41"/>
      <c r="PW101" s="41"/>
      <c r="PX101" s="41"/>
      <c r="PY101" s="41"/>
      <c r="PZ101" s="41"/>
      <c r="QA101" s="41"/>
      <c r="QB101" s="41"/>
      <c r="QC101" s="41"/>
      <c r="QD101" s="41"/>
      <c r="QE101" s="41"/>
      <c r="QF101" s="41"/>
      <c r="QG101" s="41"/>
      <c r="QH101" s="41"/>
      <c r="QI101" s="41"/>
      <c r="QJ101" s="41"/>
      <c r="QK101" s="41"/>
      <c r="QL101" s="41"/>
      <c r="QM101" s="41"/>
      <c r="QN101" s="41"/>
      <c r="QO101" s="41"/>
      <c r="QP101" s="41"/>
      <c r="QQ101" s="41"/>
      <c r="QR101" s="41"/>
      <c r="QS101" s="41"/>
      <c r="QT101" s="41"/>
      <c r="QU101" s="41"/>
      <c r="QV101" s="41"/>
      <c r="QW101" s="41"/>
      <c r="QX101" s="41"/>
      <c r="QY101" s="41"/>
      <c r="QZ101" s="41"/>
      <c r="RA101" s="41"/>
      <c r="RB101" s="41"/>
      <c r="RC101" s="41"/>
      <c r="RD101" s="41"/>
      <c r="RE101" s="41"/>
      <c r="RF101" s="41"/>
      <c r="RG101" s="41"/>
      <c r="RH101" s="41"/>
      <c r="RI101" s="41"/>
      <c r="RJ101" s="41"/>
      <c r="RK101" s="41"/>
      <c r="RL101" s="41"/>
      <c r="RM101" s="41"/>
      <c r="RN101" s="41"/>
      <c r="RO101" s="41"/>
      <c r="RP101" s="41"/>
      <c r="RQ101" s="41"/>
      <c r="RR101" s="41"/>
      <c r="RS101" s="41"/>
      <c r="RT101" s="41"/>
      <c r="RU101" s="41"/>
      <c r="RV101" s="41"/>
      <c r="RW101" s="41"/>
      <c r="RX101" s="41"/>
      <c r="RY101" s="41"/>
      <c r="RZ101" s="41"/>
      <c r="SA101" s="41"/>
      <c r="SB101" s="41"/>
      <c r="SC101" s="41"/>
      <c r="SD101" s="41"/>
      <c r="SE101" s="41"/>
      <c r="SF101" s="41"/>
      <c r="SG101" s="41"/>
      <c r="SH101" s="41"/>
      <c r="SI101" s="41"/>
      <c r="SJ101" s="41"/>
      <c r="SK101" s="41"/>
      <c r="SL101" s="41"/>
      <c r="SM101" s="41"/>
      <c r="SN101" s="41"/>
      <c r="SO101" s="41"/>
      <c r="SP101" s="41"/>
      <c r="SQ101" s="41"/>
      <c r="SR101" s="41"/>
      <c r="SS101" s="41"/>
      <c r="ST101" s="41"/>
      <c r="SU101" s="41"/>
      <c r="SV101" s="41"/>
      <c r="SW101" s="41"/>
      <c r="SX101" s="41"/>
      <c r="SY101" s="41"/>
      <c r="SZ101" s="41"/>
      <c r="TA101" s="41"/>
      <c r="TB101" s="41"/>
      <c r="TC101" s="41"/>
      <c r="TD101" s="41"/>
      <c r="TE101" s="41"/>
      <c r="TF101" s="41"/>
      <c r="TG101" s="41"/>
      <c r="TH101" s="41"/>
      <c r="TI101" s="41"/>
      <c r="TJ101" s="41"/>
      <c r="TK101" s="41"/>
      <c r="TL101" s="41"/>
      <c r="TM101" s="41"/>
      <c r="TN101" s="41"/>
      <c r="TO101" s="41"/>
      <c r="TP101" s="41"/>
      <c r="TQ101" s="41"/>
      <c r="TR101" s="41"/>
      <c r="TS101" s="41"/>
      <c r="TT101" s="41"/>
      <c r="TU101" s="41"/>
      <c r="TV101" s="41"/>
      <c r="TW101" s="41"/>
      <c r="TX101" s="41"/>
      <c r="TY101" s="41"/>
      <c r="TZ101" s="41"/>
      <c r="UA101" s="41"/>
      <c r="UB101" s="41"/>
      <c r="UC101" s="41"/>
      <c r="UD101" s="41"/>
      <c r="UE101" s="41"/>
      <c r="UF101" s="41"/>
      <c r="UG101" s="41"/>
      <c r="UH101" s="41"/>
      <c r="UI101" s="41"/>
      <c r="UJ101" s="41"/>
      <c r="UK101" s="41"/>
      <c r="UL101" s="41"/>
      <c r="UM101" s="41"/>
      <c r="UN101" s="41"/>
      <c r="UO101" s="41"/>
      <c r="UP101" s="41"/>
      <c r="UQ101" s="41"/>
      <c r="UR101" s="41"/>
      <c r="US101" s="41"/>
      <c r="UT101" s="41"/>
      <c r="UU101" s="41"/>
      <c r="UV101" s="41"/>
      <c r="UW101" s="41"/>
      <c r="UX101" s="41"/>
      <c r="UY101" s="41"/>
      <c r="UZ101" s="41"/>
      <c r="VA101" s="41"/>
      <c r="VB101" s="41"/>
      <c r="VC101" s="41"/>
      <c r="VD101" s="41"/>
      <c r="VE101" s="41"/>
      <c r="VF101" s="41"/>
      <c r="VG101" s="41"/>
      <c r="VH101" s="41"/>
      <c r="VI101" s="41"/>
      <c r="VJ101" s="41"/>
      <c r="VK101" s="41"/>
      <c r="VL101" s="41"/>
      <c r="VM101" s="41"/>
      <c r="VN101" s="41"/>
      <c r="VO101" s="41"/>
      <c r="VP101" s="41"/>
      <c r="VQ101" s="41"/>
      <c r="VR101" s="41"/>
      <c r="VS101" s="41"/>
      <c r="VT101" s="41"/>
      <c r="VU101" s="41"/>
      <c r="VV101" s="41"/>
      <c r="VW101" s="41"/>
      <c r="VX101" s="41"/>
      <c r="VY101" s="41"/>
      <c r="VZ101" s="41"/>
      <c r="WA101" s="41"/>
      <c r="WB101" s="41"/>
      <c r="WC101" s="41"/>
      <c r="WD101" s="41"/>
      <c r="WE101" s="41"/>
      <c r="WF101" s="41"/>
      <c r="WG101" s="41"/>
      <c r="WH101" s="41"/>
      <c r="WI101" s="41"/>
      <c r="WJ101" s="41"/>
      <c r="WK101" s="41"/>
      <c r="WL101" s="41"/>
      <c r="WM101" s="41"/>
      <c r="WN101" s="41"/>
      <c r="WO101" s="41"/>
      <c r="WP101" s="41"/>
      <c r="WQ101" s="41"/>
      <c r="WR101" s="41"/>
      <c r="WS101" s="41"/>
      <c r="WT101" s="41"/>
      <c r="WU101" s="41"/>
      <c r="WV101" s="41"/>
      <c r="WW101" s="41"/>
      <c r="WX101" s="41"/>
      <c r="WY101" s="41"/>
      <c r="WZ101" s="41"/>
      <c r="XA101" s="41"/>
      <c r="XB101" s="41"/>
      <c r="XC101" s="41"/>
      <c r="XD101" s="41"/>
      <c r="XE101" s="41"/>
      <c r="XF101" s="41"/>
      <c r="XG101" s="41"/>
      <c r="XH101" s="41"/>
      <c r="XI101" s="41"/>
      <c r="XJ101" s="41"/>
      <c r="XK101" s="41"/>
      <c r="XL101" s="41"/>
      <c r="XM101" s="41"/>
      <c r="XN101" s="41"/>
      <c r="XO101" s="41"/>
      <c r="XP101" s="41"/>
      <c r="XQ101" s="41"/>
      <c r="XR101" s="41"/>
      <c r="XS101" s="41"/>
      <c r="XT101" s="41"/>
      <c r="XU101" s="41"/>
      <c r="XV101" s="41"/>
      <c r="XW101" s="41"/>
      <c r="XX101" s="41"/>
      <c r="XY101" s="41"/>
      <c r="XZ101" s="41"/>
      <c r="YA101" s="41"/>
      <c r="YB101" s="41"/>
      <c r="YC101" s="41"/>
      <c r="YD101" s="41"/>
      <c r="YE101" s="41"/>
      <c r="YF101" s="41"/>
      <c r="YG101" s="41"/>
      <c r="YH101" s="41"/>
      <c r="YI101" s="41"/>
      <c r="YJ101" s="41"/>
      <c r="YK101" s="41"/>
      <c r="YL101" s="41"/>
      <c r="YM101" s="41"/>
      <c r="YN101" s="41"/>
      <c r="YO101" s="41"/>
      <c r="YP101" s="41"/>
      <c r="YQ101" s="41"/>
      <c r="YR101" s="41"/>
      <c r="YS101" s="41"/>
      <c r="YT101" s="41"/>
      <c r="YU101" s="41"/>
      <c r="YV101" s="41"/>
      <c r="YW101" s="41"/>
      <c r="YX101" s="41"/>
      <c r="YY101" s="41"/>
      <c r="YZ101" s="41"/>
      <c r="ZA101" s="41"/>
      <c r="ZB101" s="41"/>
      <c r="ZC101" s="41"/>
      <c r="ZD101" s="41"/>
      <c r="ZE101" s="41"/>
      <c r="ZF101" s="41"/>
      <c r="ZG101" s="41"/>
      <c r="ZH101" s="41"/>
      <c r="ZI101" s="41"/>
      <c r="ZJ101" s="41"/>
      <c r="ZK101" s="41"/>
      <c r="ZL101" s="41"/>
      <c r="ZM101" s="41"/>
      <c r="ZN101" s="41"/>
      <c r="ZO101" s="41"/>
      <c r="ZP101" s="41"/>
      <c r="ZQ101" s="41"/>
      <c r="ZR101" s="41"/>
      <c r="ZS101" s="41"/>
      <c r="ZT101" s="41"/>
      <c r="ZU101" s="41"/>
      <c r="ZV101" s="41"/>
      <c r="ZW101" s="41"/>
      <c r="ZX101" s="41"/>
      <c r="ZY101" s="41"/>
      <c r="ZZ101" s="41"/>
      <c r="AAA101" s="41"/>
      <c r="AAB101" s="41"/>
      <c r="AAC101" s="41"/>
      <c r="AAD101" s="41"/>
      <c r="AAE101" s="41"/>
      <c r="AAF101" s="41"/>
      <c r="AAG101" s="41"/>
      <c r="AAH101" s="41"/>
      <c r="AAI101" s="41"/>
      <c r="AAJ101" s="41"/>
      <c r="AAK101" s="41"/>
      <c r="AAL101" s="41"/>
      <c r="AAM101" s="41"/>
      <c r="AAN101" s="41"/>
      <c r="AAO101" s="41"/>
      <c r="AAP101" s="41"/>
      <c r="AAQ101" s="41"/>
      <c r="AAR101" s="41"/>
      <c r="AAS101" s="41"/>
      <c r="AAT101" s="41"/>
      <c r="AAU101" s="41"/>
      <c r="AAV101" s="41"/>
      <c r="AAW101" s="41"/>
      <c r="AAX101" s="41"/>
      <c r="AAY101" s="41"/>
      <c r="AAZ101" s="41"/>
      <c r="ABA101" s="41"/>
      <c r="ABB101" s="41"/>
      <c r="ABC101" s="41"/>
      <c r="ABD101" s="41"/>
      <c r="ABE101" s="41"/>
      <c r="ABF101" s="41"/>
      <c r="ABG101" s="41"/>
      <c r="ABH101" s="41"/>
      <c r="ABI101" s="41"/>
      <c r="ABJ101" s="41"/>
      <c r="ABK101" s="41"/>
      <c r="ABL101" s="41"/>
      <c r="ABM101" s="41"/>
      <c r="ABN101" s="41"/>
      <c r="ABO101" s="41"/>
      <c r="ABP101" s="41"/>
      <c r="ABQ101" s="41"/>
      <c r="ABR101" s="41"/>
      <c r="ABS101" s="41"/>
      <c r="ABT101" s="41"/>
      <c r="ABU101" s="41"/>
      <c r="ABV101" s="41"/>
      <c r="ABW101" s="41"/>
      <c r="ABX101" s="41"/>
      <c r="ABY101" s="41"/>
      <c r="ABZ101" s="41"/>
      <c r="ACA101" s="41"/>
      <c r="ACB101" s="41"/>
      <c r="ACC101" s="41"/>
      <c r="ACD101" s="41"/>
      <c r="ACE101" s="41"/>
      <c r="ACF101" s="41"/>
      <c r="ACG101" s="41"/>
      <c r="ACH101" s="41"/>
      <c r="ACI101" s="41"/>
      <c r="ACJ101" s="41"/>
      <c r="ACK101" s="41"/>
      <c r="ACL101" s="41"/>
      <c r="ACM101" s="41"/>
      <c r="ACN101" s="41"/>
      <c r="ACO101" s="41"/>
      <c r="ACP101" s="41"/>
      <c r="ACQ101" s="41"/>
      <c r="ACR101" s="41"/>
      <c r="ACS101" s="41"/>
      <c r="ACT101" s="41"/>
      <c r="ACU101" s="41"/>
      <c r="ACV101" s="41"/>
      <c r="ACW101" s="41"/>
      <c r="ACX101" s="41"/>
      <c r="ACY101" s="41"/>
      <c r="ACZ101" s="41"/>
      <c r="ADA101" s="41"/>
      <c r="ADB101" s="41"/>
      <c r="ADC101" s="41"/>
      <c r="ADD101" s="41"/>
      <c r="ADE101" s="41"/>
      <c r="ADF101" s="41"/>
      <c r="ADG101" s="41"/>
      <c r="ADH101" s="41"/>
      <c r="ADI101" s="41"/>
      <c r="ADJ101" s="41"/>
      <c r="ADK101" s="41"/>
      <c r="ADL101" s="41"/>
      <c r="ADM101" s="41"/>
      <c r="ADN101" s="41"/>
      <c r="ADO101" s="41"/>
      <c r="ADP101" s="41"/>
      <c r="ADQ101" s="41"/>
      <c r="ADR101" s="41"/>
      <c r="ADS101" s="41"/>
      <c r="ADT101" s="41"/>
      <c r="ADU101" s="41"/>
      <c r="ADV101" s="41"/>
      <c r="ADW101" s="41"/>
      <c r="ADX101" s="41"/>
      <c r="ADY101" s="41"/>
      <c r="ADZ101" s="41"/>
      <c r="AEA101" s="41"/>
      <c r="AEB101" s="41"/>
      <c r="AEC101" s="41"/>
      <c r="AED101" s="41"/>
      <c r="AEE101" s="41"/>
      <c r="AEF101" s="41"/>
      <c r="AEG101" s="41"/>
      <c r="AEH101" s="41"/>
      <c r="AEI101" s="41"/>
      <c r="AEJ101" s="41"/>
      <c r="AEK101" s="41"/>
      <c r="AEL101" s="41"/>
      <c r="AEM101" s="41"/>
      <c r="AEN101" s="41"/>
      <c r="AEO101" s="41"/>
      <c r="AEP101" s="41"/>
      <c r="AEQ101" s="41"/>
      <c r="AER101" s="41"/>
      <c r="AES101" s="41"/>
      <c r="AET101" s="41"/>
      <c r="AEU101" s="41"/>
      <c r="AEV101" s="41"/>
      <c r="AEW101" s="41"/>
      <c r="AEX101" s="41"/>
      <c r="AEY101" s="41"/>
      <c r="AEZ101" s="41"/>
      <c r="AFA101" s="41"/>
      <c r="AFB101" s="41"/>
      <c r="AFC101" s="41"/>
      <c r="AFD101" s="41"/>
      <c r="AFE101" s="41"/>
      <c r="AFF101" s="41"/>
      <c r="AFG101" s="41"/>
      <c r="AFH101" s="41"/>
      <c r="AFI101" s="41"/>
      <c r="AFJ101" s="41"/>
      <c r="AFK101" s="41"/>
      <c r="AFL101" s="41"/>
      <c r="AFM101" s="41"/>
      <c r="AFN101" s="41"/>
      <c r="AFO101" s="41"/>
      <c r="AFP101" s="41"/>
      <c r="AFQ101" s="41"/>
      <c r="AFR101" s="41"/>
      <c r="AFS101" s="41"/>
      <c r="AFT101" s="41"/>
      <c r="AFU101" s="41"/>
      <c r="AFV101" s="41"/>
      <c r="AFW101" s="41"/>
      <c r="AFX101" s="41"/>
      <c r="AFY101" s="41"/>
      <c r="AFZ101" s="41"/>
      <c r="AGA101" s="41"/>
      <c r="AGB101" s="41"/>
      <c r="AGC101" s="41"/>
      <c r="AGD101" s="41"/>
      <c r="AGE101" s="41"/>
      <c r="AGF101" s="41"/>
      <c r="AGG101" s="41"/>
      <c r="AGH101" s="41"/>
      <c r="AGI101" s="41"/>
      <c r="AGJ101" s="41"/>
      <c r="AGK101" s="41"/>
      <c r="AGL101" s="41"/>
      <c r="AGM101" s="41"/>
      <c r="AGN101" s="41"/>
      <c r="AGO101" s="41"/>
      <c r="AGP101" s="41"/>
      <c r="AGQ101" s="41"/>
      <c r="AGR101" s="41"/>
      <c r="AGS101" s="41"/>
      <c r="AGT101" s="41"/>
      <c r="AGU101" s="41"/>
      <c r="AGV101" s="41"/>
      <c r="AGW101" s="41"/>
      <c r="AGX101" s="41"/>
      <c r="AGY101" s="41"/>
      <c r="AGZ101" s="41"/>
      <c r="AHA101" s="41"/>
      <c r="AHB101" s="41"/>
      <c r="AHC101" s="41"/>
      <c r="AHD101" s="41"/>
      <c r="AHE101" s="41"/>
      <c r="AHF101" s="41"/>
      <c r="AHG101" s="41"/>
      <c r="AHH101" s="41"/>
      <c r="AHI101" s="41"/>
      <c r="AHJ101" s="41"/>
      <c r="AHK101" s="41"/>
      <c r="AHL101" s="41"/>
      <c r="AHM101" s="41"/>
      <c r="AHN101" s="41"/>
      <c r="AHO101" s="41"/>
      <c r="AHP101" s="41"/>
      <c r="AHQ101" s="41"/>
      <c r="AHR101" s="41"/>
      <c r="AHS101" s="41"/>
      <c r="AHT101" s="41"/>
      <c r="AHU101" s="41"/>
      <c r="AHV101" s="41"/>
      <c r="AHW101" s="41"/>
      <c r="AHX101" s="41"/>
      <c r="AHY101" s="41"/>
      <c r="AHZ101" s="41"/>
      <c r="AIA101" s="41"/>
      <c r="AIB101" s="41"/>
      <c r="AIC101" s="41"/>
      <c r="AID101" s="41"/>
      <c r="AIE101" s="41"/>
      <c r="AIF101" s="41"/>
      <c r="AIG101" s="41"/>
      <c r="AIH101" s="41"/>
      <c r="AII101" s="41"/>
      <c r="AIJ101" s="41"/>
      <c r="AIK101" s="41"/>
      <c r="AIL101" s="41"/>
      <c r="AIM101" s="41"/>
      <c r="AIN101" s="41"/>
      <c r="AIO101" s="41"/>
      <c r="AIP101" s="41"/>
      <c r="AIQ101" s="41"/>
      <c r="AIR101" s="41"/>
      <c r="AIS101" s="41"/>
      <c r="AIT101" s="41"/>
      <c r="AIU101" s="41"/>
      <c r="AIV101" s="41"/>
      <c r="AIW101" s="41"/>
      <c r="AIX101" s="41"/>
      <c r="AIY101" s="41"/>
      <c r="AIZ101" s="41"/>
      <c r="AJA101" s="41"/>
      <c r="AJB101" s="41"/>
      <c r="AJC101" s="41"/>
      <c r="AJD101" s="41"/>
      <c r="AJE101" s="41"/>
      <c r="AJF101" s="41"/>
      <c r="AJG101" s="41"/>
      <c r="AJH101" s="41"/>
      <c r="AJI101" s="41"/>
      <c r="AJJ101" s="41"/>
      <c r="AJK101" s="41"/>
      <c r="AJL101" s="41"/>
      <c r="AJM101" s="41"/>
      <c r="AJN101" s="41"/>
      <c r="AJO101" s="41"/>
      <c r="AJP101" s="41"/>
      <c r="AJQ101" s="41"/>
      <c r="AJR101" s="41"/>
      <c r="AJS101" s="41"/>
      <c r="AJT101" s="41"/>
      <c r="AJU101" s="41"/>
      <c r="AJV101" s="41"/>
      <c r="AJW101" s="41"/>
      <c r="AJX101" s="41"/>
      <c r="AJY101" s="41"/>
      <c r="AJZ101" s="41"/>
      <c r="AKA101" s="41"/>
      <c r="AKB101" s="41"/>
      <c r="AKC101" s="41"/>
      <c r="AKD101" s="41"/>
      <c r="AKE101" s="41"/>
      <c r="AKF101" s="41"/>
      <c r="AKG101" s="41"/>
      <c r="AKH101" s="41"/>
      <c r="AKI101" s="41"/>
      <c r="AKJ101" s="41"/>
      <c r="AKK101" s="41"/>
      <c r="AKL101" s="41"/>
      <c r="AKM101" s="41"/>
      <c r="AKN101" s="41"/>
      <c r="AKO101" s="41"/>
      <c r="AKP101" s="41"/>
      <c r="AKQ101" s="41"/>
      <c r="AKR101" s="41"/>
      <c r="AKS101" s="41"/>
      <c r="AKT101" s="41"/>
      <c r="AKU101" s="41"/>
      <c r="AKV101" s="41"/>
      <c r="AKW101" s="41"/>
      <c r="AKX101" s="41"/>
      <c r="AKY101" s="41"/>
      <c r="AKZ101" s="41"/>
      <c r="ALA101" s="41"/>
      <c r="ALB101" s="41"/>
      <c r="ALC101" s="41"/>
      <c r="ALD101" s="41"/>
      <c r="ALE101" s="41"/>
      <c r="ALF101" s="41"/>
      <c r="ALG101" s="41"/>
      <c r="ALH101" s="41"/>
      <c r="ALI101" s="41"/>
      <c r="ALJ101" s="41"/>
      <c r="ALK101" s="41"/>
      <c r="ALL101" s="41"/>
      <c r="ALM101" s="41"/>
      <c r="ALN101" s="41"/>
      <c r="ALO101" s="41"/>
      <c r="ALP101" s="41"/>
      <c r="ALQ101" s="41"/>
      <c r="ALR101" s="41"/>
      <c r="ALS101" s="41"/>
      <c r="ALT101" s="41"/>
      <c r="ALU101" s="41"/>
      <c r="ALV101" s="41"/>
      <c r="ALW101" s="41"/>
      <c r="ALX101" s="41"/>
      <c r="ALY101" s="41"/>
      <c r="ALZ101" s="41"/>
      <c r="AMA101" s="41"/>
      <c r="AMB101" s="41"/>
      <c r="AMC101" s="41"/>
      <c r="AMD101" s="41"/>
      <c r="AME101" s="41"/>
      <c r="AMF101" s="41"/>
      <c r="AMG101" s="41"/>
      <c r="AMH101" s="41"/>
      <c r="AMI101" s="41"/>
      <c r="AMJ101" s="41"/>
    </row>
    <row r="102" spans="1:1024 1026:1026" x14ac:dyDescent="0.25">
      <c r="B102" s="277"/>
      <c r="C102" s="180" t="s">
        <v>79</v>
      </c>
      <c r="D102" s="111">
        <v>20000</v>
      </c>
      <c r="E102" s="111">
        <v>20000</v>
      </c>
      <c r="F102" s="111">
        <v>8633.1</v>
      </c>
      <c r="G102" s="111">
        <v>20000</v>
      </c>
      <c r="H102" s="111">
        <f t="shared" ref="H102:H108" si="23">SUM(G102-D102)</f>
        <v>0</v>
      </c>
      <c r="I102" s="111">
        <v>20000</v>
      </c>
      <c r="J102" s="115">
        <f t="shared" si="16"/>
        <v>0</v>
      </c>
      <c r="K102" s="51">
        <f>I102/E102</f>
        <v>1</v>
      </c>
      <c r="L102" s="232"/>
    </row>
    <row r="103" spans="1:1024 1026:1026" x14ac:dyDescent="0.25">
      <c r="B103" s="278" t="s">
        <v>53</v>
      </c>
      <c r="C103" s="180" t="s">
        <v>80</v>
      </c>
      <c r="D103" s="110">
        <v>77000</v>
      </c>
      <c r="E103" s="111">
        <v>77000</v>
      </c>
      <c r="F103" s="111">
        <v>38500</v>
      </c>
      <c r="G103" s="198">
        <v>84000</v>
      </c>
      <c r="H103" s="111">
        <f t="shared" si="23"/>
        <v>7000</v>
      </c>
      <c r="I103" s="198">
        <v>84000</v>
      </c>
      <c r="J103" s="115">
        <f t="shared" si="16"/>
        <v>0</v>
      </c>
      <c r="K103" s="51">
        <f>I103/E103</f>
        <v>1.0909090909090908</v>
      </c>
    </row>
    <row r="104" spans="1:1024 1026:1026" x14ac:dyDescent="0.25">
      <c r="B104" s="278"/>
      <c r="C104" s="180" t="s">
        <v>81</v>
      </c>
      <c r="D104" s="110">
        <v>0</v>
      </c>
      <c r="E104" s="111">
        <v>10118.299999999999</v>
      </c>
      <c r="F104" s="111">
        <v>4746.1000000000004</v>
      </c>
      <c r="G104" s="198">
        <v>0</v>
      </c>
      <c r="H104" s="111">
        <f t="shared" si="23"/>
        <v>0</v>
      </c>
      <c r="I104" s="198">
        <v>0</v>
      </c>
      <c r="J104" s="115">
        <f t="shared" si="16"/>
        <v>0</v>
      </c>
      <c r="K104" s="51" t="s">
        <v>9</v>
      </c>
    </row>
    <row r="105" spans="1:1024 1026:1026" x14ac:dyDescent="0.25">
      <c r="A105" s="41"/>
      <c r="B105" s="278"/>
      <c r="C105" s="180" t="s">
        <v>107</v>
      </c>
      <c r="D105" s="110">
        <v>0</v>
      </c>
      <c r="E105" s="111">
        <v>496</v>
      </c>
      <c r="F105" s="111">
        <v>324.3</v>
      </c>
      <c r="G105" s="198">
        <v>0</v>
      </c>
      <c r="H105" s="111">
        <f t="shared" ref="H105" si="24">SUM(G105-D105)</f>
        <v>0</v>
      </c>
      <c r="I105" s="198">
        <v>0</v>
      </c>
      <c r="J105" s="115">
        <f t="shared" ref="J105" si="25">I105-G105</f>
        <v>0</v>
      </c>
      <c r="K105" s="51" t="s">
        <v>9</v>
      </c>
      <c r="L105" s="43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41"/>
      <c r="CA105" s="41"/>
      <c r="CB105" s="41"/>
      <c r="CC105" s="41"/>
      <c r="CD105" s="41"/>
      <c r="CE105" s="41"/>
      <c r="CF105" s="41"/>
      <c r="CG105" s="41"/>
      <c r="CH105" s="41"/>
      <c r="CI105" s="41"/>
      <c r="CJ105" s="41"/>
      <c r="CK105" s="41"/>
      <c r="CL105" s="41"/>
      <c r="CM105" s="41"/>
      <c r="CN105" s="41"/>
      <c r="CO105" s="41"/>
      <c r="CP105" s="41"/>
      <c r="CQ105" s="41"/>
      <c r="CR105" s="41"/>
      <c r="CS105" s="41"/>
      <c r="CT105" s="41"/>
      <c r="CU105" s="41"/>
      <c r="CV105" s="41"/>
      <c r="CW105" s="41"/>
      <c r="CX105" s="41"/>
      <c r="CY105" s="41"/>
      <c r="CZ105" s="41"/>
      <c r="DA105" s="41"/>
      <c r="DB105" s="41"/>
      <c r="DC105" s="41"/>
      <c r="DD105" s="41"/>
      <c r="DE105" s="41"/>
      <c r="DF105" s="41"/>
      <c r="DG105" s="41"/>
      <c r="DH105" s="41"/>
      <c r="DI105" s="41"/>
      <c r="DJ105" s="41"/>
      <c r="DK105" s="41"/>
      <c r="DL105" s="41"/>
      <c r="DM105" s="41"/>
      <c r="DN105" s="41"/>
      <c r="DO105" s="41"/>
      <c r="DP105" s="41"/>
      <c r="DQ105" s="41"/>
      <c r="DR105" s="41"/>
      <c r="DS105" s="41"/>
      <c r="DT105" s="41"/>
      <c r="DU105" s="41"/>
      <c r="DV105" s="41"/>
      <c r="DW105" s="41"/>
      <c r="DX105" s="41"/>
      <c r="DY105" s="41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41"/>
      <c r="ER105" s="41"/>
      <c r="ES105" s="41"/>
      <c r="ET105" s="41"/>
      <c r="EU105" s="41"/>
      <c r="EV105" s="41"/>
      <c r="EW105" s="41"/>
      <c r="EX105" s="41"/>
      <c r="EY105" s="41"/>
      <c r="EZ105" s="41"/>
      <c r="FA105" s="41"/>
      <c r="FB105" s="41"/>
      <c r="FC105" s="41"/>
      <c r="FD105" s="41"/>
      <c r="FE105" s="41"/>
      <c r="FF105" s="41"/>
      <c r="FG105" s="41"/>
      <c r="FH105" s="41"/>
      <c r="FI105" s="41"/>
      <c r="FJ105" s="41"/>
      <c r="FK105" s="41"/>
      <c r="FL105" s="41"/>
      <c r="FM105" s="41"/>
      <c r="FN105" s="41"/>
      <c r="FO105" s="41"/>
      <c r="FP105" s="41"/>
      <c r="FQ105" s="41"/>
      <c r="FR105" s="41"/>
      <c r="FS105" s="41"/>
      <c r="FT105" s="41"/>
      <c r="FU105" s="41"/>
      <c r="FV105" s="41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41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41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41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41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41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41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/>
      <c r="JN105" s="41"/>
      <c r="JO105" s="41"/>
      <c r="JP105" s="41"/>
      <c r="JQ105" s="41"/>
      <c r="JR105" s="41"/>
      <c r="JS105" s="41"/>
      <c r="JT105" s="41"/>
      <c r="JU105" s="41"/>
      <c r="JV105" s="41"/>
      <c r="JW105" s="41"/>
      <c r="JX105" s="41"/>
      <c r="JY105" s="41"/>
      <c r="JZ105" s="41"/>
      <c r="KA105" s="41"/>
      <c r="KB105" s="41"/>
      <c r="KC105" s="41"/>
      <c r="KD105" s="41"/>
      <c r="KE105" s="41"/>
      <c r="KF105" s="41"/>
      <c r="KG105" s="41"/>
      <c r="KH105" s="41"/>
      <c r="KI105" s="41"/>
      <c r="KJ105" s="41"/>
      <c r="KK105" s="41"/>
      <c r="KL105" s="41"/>
      <c r="KM105" s="41"/>
      <c r="KN105" s="41"/>
      <c r="KO105" s="41"/>
      <c r="KP105" s="41"/>
      <c r="KQ105" s="41"/>
      <c r="KR105" s="41"/>
      <c r="KS105" s="41"/>
      <c r="KT105" s="41"/>
      <c r="KU105" s="41"/>
      <c r="KV105" s="41"/>
      <c r="KW105" s="41"/>
      <c r="KX105" s="41"/>
      <c r="KY105" s="41"/>
      <c r="KZ105" s="41"/>
      <c r="LA105" s="41"/>
      <c r="LB105" s="41"/>
      <c r="LC105" s="41"/>
      <c r="LD105" s="41"/>
      <c r="LE105" s="41"/>
      <c r="LF105" s="41"/>
      <c r="LG105" s="41"/>
      <c r="LH105" s="41"/>
      <c r="LI105" s="41"/>
      <c r="LJ105" s="41"/>
      <c r="LK105" s="41"/>
      <c r="LL105" s="41"/>
      <c r="LM105" s="41"/>
      <c r="LN105" s="41"/>
      <c r="LO105" s="41"/>
      <c r="LP105" s="41"/>
      <c r="LQ105" s="41"/>
      <c r="LR105" s="41"/>
      <c r="LS105" s="41"/>
      <c r="LT105" s="41"/>
      <c r="LU105" s="41"/>
      <c r="LV105" s="41"/>
      <c r="LW105" s="41"/>
      <c r="LX105" s="41"/>
      <c r="LY105" s="41"/>
      <c r="LZ105" s="41"/>
      <c r="MA105" s="41"/>
      <c r="MB105" s="41"/>
      <c r="MC105" s="41"/>
      <c r="MD105" s="41"/>
      <c r="ME105" s="41"/>
      <c r="MF105" s="41"/>
      <c r="MG105" s="41"/>
      <c r="MH105" s="41"/>
      <c r="MI105" s="41"/>
      <c r="MJ105" s="41"/>
      <c r="MK105" s="41"/>
      <c r="ML105" s="41"/>
      <c r="MM105" s="41"/>
      <c r="MN105" s="41"/>
      <c r="MO105" s="41"/>
      <c r="MP105" s="41"/>
      <c r="MQ105" s="41"/>
      <c r="MR105" s="41"/>
      <c r="MS105" s="41"/>
      <c r="MT105" s="41"/>
      <c r="MU105" s="41"/>
      <c r="MV105" s="41"/>
      <c r="MW105" s="41"/>
      <c r="MX105" s="41"/>
      <c r="MY105" s="41"/>
      <c r="MZ105" s="41"/>
      <c r="NA105" s="41"/>
      <c r="NB105" s="41"/>
      <c r="NC105" s="41"/>
      <c r="ND105" s="41"/>
      <c r="NE105" s="41"/>
      <c r="NF105" s="41"/>
      <c r="NG105" s="41"/>
      <c r="NH105" s="41"/>
      <c r="NI105" s="41"/>
      <c r="NJ105" s="41"/>
      <c r="NK105" s="41"/>
      <c r="NL105" s="41"/>
      <c r="NM105" s="41"/>
      <c r="NN105" s="41"/>
      <c r="NO105" s="41"/>
      <c r="NP105" s="41"/>
      <c r="NQ105" s="41"/>
      <c r="NR105" s="41"/>
      <c r="NS105" s="41"/>
      <c r="NT105" s="41"/>
      <c r="NU105" s="41"/>
      <c r="NV105" s="41"/>
      <c r="NW105" s="41"/>
      <c r="NX105" s="41"/>
      <c r="NY105" s="41"/>
      <c r="NZ105" s="41"/>
      <c r="OA105" s="41"/>
      <c r="OB105" s="41"/>
      <c r="OC105" s="41"/>
      <c r="OD105" s="41"/>
      <c r="OE105" s="41"/>
      <c r="OF105" s="41"/>
      <c r="OG105" s="41"/>
      <c r="OH105" s="41"/>
      <c r="OI105" s="41"/>
      <c r="OJ105" s="41"/>
      <c r="OK105" s="41"/>
      <c r="OL105" s="41"/>
      <c r="OM105" s="41"/>
      <c r="ON105" s="41"/>
      <c r="OO105" s="41"/>
      <c r="OP105" s="41"/>
      <c r="OQ105" s="41"/>
      <c r="OR105" s="41"/>
      <c r="OS105" s="41"/>
      <c r="OT105" s="41"/>
      <c r="OU105" s="41"/>
      <c r="OV105" s="41"/>
      <c r="OW105" s="41"/>
      <c r="OX105" s="41"/>
      <c r="OY105" s="41"/>
      <c r="OZ105" s="41"/>
      <c r="PA105" s="41"/>
      <c r="PB105" s="41"/>
      <c r="PC105" s="41"/>
      <c r="PD105" s="41"/>
      <c r="PE105" s="41"/>
      <c r="PF105" s="41"/>
      <c r="PG105" s="41"/>
      <c r="PH105" s="41"/>
      <c r="PI105" s="41"/>
      <c r="PJ105" s="41"/>
      <c r="PK105" s="41"/>
      <c r="PL105" s="41"/>
      <c r="PM105" s="41"/>
      <c r="PN105" s="41"/>
      <c r="PO105" s="41"/>
      <c r="PP105" s="41"/>
      <c r="PQ105" s="41"/>
      <c r="PR105" s="41"/>
      <c r="PS105" s="41"/>
      <c r="PT105" s="41"/>
      <c r="PU105" s="41"/>
      <c r="PV105" s="41"/>
      <c r="PW105" s="41"/>
      <c r="PX105" s="41"/>
      <c r="PY105" s="41"/>
      <c r="PZ105" s="41"/>
      <c r="QA105" s="41"/>
      <c r="QB105" s="41"/>
      <c r="QC105" s="41"/>
      <c r="QD105" s="41"/>
      <c r="QE105" s="41"/>
      <c r="QF105" s="41"/>
      <c r="QG105" s="41"/>
      <c r="QH105" s="41"/>
      <c r="QI105" s="41"/>
      <c r="QJ105" s="41"/>
      <c r="QK105" s="41"/>
      <c r="QL105" s="41"/>
      <c r="QM105" s="41"/>
      <c r="QN105" s="41"/>
      <c r="QO105" s="41"/>
      <c r="QP105" s="41"/>
      <c r="QQ105" s="41"/>
      <c r="QR105" s="41"/>
      <c r="QS105" s="41"/>
      <c r="QT105" s="41"/>
      <c r="QU105" s="41"/>
      <c r="QV105" s="41"/>
      <c r="QW105" s="41"/>
      <c r="QX105" s="41"/>
      <c r="QY105" s="41"/>
      <c r="QZ105" s="41"/>
      <c r="RA105" s="41"/>
      <c r="RB105" s="41"/>
      <c r="RC105" s="41"/>
      <c r="RD105" s="41"/>
      <c r="RE105" s="41"/>
      <c r="RF105" s="41"/>
      <c r="RG105" s="41"/>
      <c r="RH105" s="41"/>
      <c r="RI105" s="41"/>
      <c r="RJ105" s="41"/>
      <c r="RK105" s="41"/>
      <c r="RL105" s="41"/>
      <c r="RM105" s="41"/>
      <c r="RN105" s="41"/>
      <c r="RO105" s="41"/>
      <c r="RP105" s="41"/>
      <c r="RQ105" s="41"/>
      <c r="RR105" s="41"/>
      <c r="RS105" s="41"/>
      <c r="RT105" s="41"/>
      <c r="RU105" s="41"/>
      <c r="RV105" s="41"/>
      <c r="RW105" s="41"/>
      <c r="RX105" s="41"/>
      <c r="RY105" s="41"/>
      <c r="RZ105" s="41"/>
      <c r="SA105" s="41"/>
      <c r="SB105" s="41"/>
      <c r="SC105" s="41"/>
      <c r="SD105" s="41"/>
      <c r="SE105" s="41"/>
      <c r="SF105" s="41"/>
      <c r="SG105" s="41"/>
      <c r="SH105" s="41"/>
      <c r="SI105" s="41"/>
      <c r="SJ105" s="41"/>
      <c r="SK105" s="41"/>
      <c r="SL105" s="41"/>
      <c r="SM105" s="41"/>
      <c r="SN105" s="41"/>
      <c r="SO105" s="41"/>
      <c r="SP105" s="41"/>
      <c r="SQ105" s="41"/>
      <c r="SR105" s="41"/>
      <c r="SS105" s="41"/>
      <c r="ST105" s="41"/>
      <c r="SU105" s="41"/>
      <c r="SV105" s="41"/>
      <c r="SW105" s="41"/>
      <c r="SX105" s="41"/>
      <c r="SY105" s="41"/>
      <c r="SZ105" s="41"/>
      <c r="TA105" s="41"/>
      <c r="TB105" s="41"/>
      <c r="TC105" s="41"/>
      <c r="TD105" s="41"/>
      <c r="TE105" s="41"/>
      <c r="TF105" s="41"/>
      <c r="TG105" s="41"/>
      <c r="TH105" s="41"/>
      <c r="TI105" s="41"/>
      <c r="TJ105" s="41"/>
      <c r="TK105" s="41"/>
      <c r="TL105" s="41"/>
      <c r="TM105" s="41"/>
      <c r="TN105" s="41"/>
      <c r="TO105" s="41"/>
      <c r="TP105" s="41"/>
      <c r="TQ105" s="41"/>
      <c r="TR105" s="41"/>
      <c r="TS105" s="41"/>
      <c r="TT105" s="41"/>
      <c r="TU105" s="41"/>
      <c r="TV105" s="41"/>
      <c r="TW105" s="41"/>
      <c r="TX105" s="41"/>
      <c r="TY105" s="41"/>
      <c r="TZ105" s="41"/>
      <c r="UA105" s="41"/>
      <c r="UB105" s="41"/>
      <c r="UC105" s="41"/>
      <c r="UD105" s="41"/>
      <c r="UE105" s="41"/>
      <c r="UF105" s="41"/>
      <c r="UG105" s="41"/>
      <c r="UH105" s="41"/>
      <c r="UI105" s="41"/>
      <c r="UJ105" s="41"/>
      <c r="UK105" s="41"/>
      <c r="UL105" s="41"/>
      <c r="UM105" s="41"/>
      <c r="UN105" s="41"/>
      <c r="UO105" s="41"/>
      <c r="UP105" s="41"/>
      <c r="UQ105" s="41"/>
      <c r="UR105" s="41"/>
      <c r="US105" s="41"/>
      <c r="UT105" s="41"/>
      <c r="UU105" s="41"/>
      <c r="UV105" s="41"/>
      <c r="UW105" s="41"/>
      <c r="UX105" s="41"/>
      <c r="UY105" s="41"/>
      <c r="UZ105" s="41"/>
      <c r="VA105" s="41"/>
      <c r="VB105" s="41"/>
      <c r="VC105" s="41"/>
      <c r="VD105" s="41"/>
      <c r="VE105" s="41"/>
      <c r="VF105" s="41"/>
      <c r="VG105" s="41"/>
      <c r="VH105" s="41"/>
      <c r="VI105" s="41"/>
      <c r="VJ105" s="41"/>
      <c r="VK105" s="41"/>
      <c r="VL105" s="41"/>
      <c r="VM105" s="41"/>
      <c r="VN105" s="41"/>
      <c r="VO105" s="41"/>
      <c r="VP105" s="41"/>
      <c r="VQ105" s="41"/>
      <c r="VR105" s="41"/>
      <c r="VS105" s="41"/>
      <c r="VT105" s="41"/>
      <c r="VU105" s="41"/>
      <c r="VV105" s="41"/>
      <c r="VW105" s="41"/>
      <c r="VX105" s="41"/>
      <c r="VY105" s="41"/>
      <c r="VZ105" s="41"/>
      <c r="WA105" s="41"/>
      <c r="WB105" s="41"/>
      <c r="WC105" s="41"/>
      <c r="WD105" s="41"/>
      <c r="WE105" s="41"/>
      <c r="WF105" s="41"/>
      <c r="WG105" s="41"/>
      <c r="WH105" s="41"/>
      <c r="WI105" s="41"/>
      <c r="WJ105" s="41"/>
      <c r="WK105" s="41"/>
      <c r="WL105" s="41"/>
      <c r="WM105" s="41"/>
      <c r="WN105" s="41"/>
      <c r="WO105" s="41"/>
      <c r="WP105" s="41"/>
      <c r="WQ105" s="41"/>
      <c r="WR105" s="41"/>
      <c r="WS105" s="41"/>
      <c r="WT105" s="41"/>
      <c r="WU105" s="41"/>
      <c r="WV105" s="41"/>
      <c r="WW105" s="41"/>
      <c r="WX105" s="41"/>
      <c r="WY105" s="41"/>
      <c r="WZ105" s="41"/>
      <c r="XA105" s="41"/>
      <c r="XB105" s="41"/>
      <c r="XC105" s="41"/>
      <c r="XD105" s="41"/>
      <c r="XE105" s="41"/>
      <c r="XF105" s="41"/>
      <c r="XG105" s="41"/>
      <c r="XH105" s="41"/>
      <c r="XI105" s="41"/>
      <c r="XJ105" s="41"/>
      <c r="XK105" s="41"/>
      <c r="XL105" s="41"/>
      <c r="XM105" s="41"/>
      <c r="XN105" s="41"/>
      <c r="XO105" s="41"/>
      <c r="XP105" s="41"/>
      <c r="XQ105" s="41"/>
      <c r="XR105" s="41"/>
      <c r="XS105" s="41"/>
      <c r="XT105" s="41"/>
      <c r="XU105" s="41"/>
      <c r="XV105" s="41"/>
      <c r="XW105" s="41"/>
      <c r="XX105" s="41"/>
      <c r="XY105" s="41"/>
      <c r="XZ105" s="41"/>
      <c r="YA105" s="41"/>
      <c r="YB105" s="41"/>
      <c r="YC105" s="41"/>
      <c r="YD105" s="41"/>
      <c r="YE105" s="41"/>
      <c r="YF105" s="41"/>
      <c r="YG105" s="41"/>
      <c r="YH105" s="41"/>
      <c r="YI105" s="41"/>
      <c r="YJ105" s="41"/>
      <c r="YK105" s="41"/>
      <c r="YL105" s="41"/>
      <c r="YM105" s="41"/>
      <c r="YN105" s="41"/>
      <c r="YO105" s="41"/>
      <c r="YP105" s="41"/>
      <c r="YQ105" s="41"/>
      <c r="YR105" s="41"/>
      <c r="YS105" s="41"/>
      <c r="YT105" s="41"/>
      <c r="YU105" s="41"/>
      <c r="YV105" s="41"/>
      <c r="YW105" s="41"/>
      <c r="YX105" s="41"/>
      <c r="YY105" s="41"/>
      <c r="YZ105" s="41"/>
      <c r="ZA105" s="41"/>
      <c r="ZB105" s="41"/>
      <c r="ZC105" s="41"/>
      <c r="ZD105" s="41"/>
      <c r="ZE105" s="41"/>
      <c r="ZF105" s="41"/>
      <c r="ZG105" s="41"/>
      <c r="ZH105" s="41"/>
      <c r="ZI105" s="41"/>
      <c r="ZJ105" s="41"/>
      <c r="ZK105" s="41"/>
      <c r="ZL105" s="41"/>
      <c r="ZM105" s="41"/>
      <c r="ZN105" s="41"/>
      <c r="ZO105" s="41"/>
      <c r="ZP105" s="41"/>
      <c r="ZQ105" s="41"/>
      <c r="ZR105" s="41"/>
      <c r="ZS105" s="41"/>
      <c r="ZT105" s="41"/>
      <c r="ZU105" s="41"/>
      <c r="ZV105" s="41"/>
      <c r="ZW105" s="41"/>
      <c r="ZX105" s="41"/>
      <c r="ZY105" s="41"/>
      <c r="ZZ105" s="41"/>
      <c r="AAA105" s="41"/>
      <c r="AAB105" s="41"/>
      <c r="AAC105" s="41"/>
      <c r="AAD105" s="41"/>
      <c r="AAE105" s="41"/>
      <c r="AAF105" s="41"/>
      <c r="AAG105" s="41"/>
      <c r="AAH105" s="41"/>
      <c r="AAI105" s="41"/>
      <c r="AAJ105" s="41"/>
      <c r="AAK105" s="41"/>
      <c r="AAL105" s="41"/>
      <c r="AAM105" s="41"/>
      <c r="AAN105" s="41"/>
      <c r="AAO105" s="41"/>
      <c r="AAP105" s="41"/>
      <c r="AAQ105" s="41"/>
      <c r="AAR105" s="41"/>
      <c r="AAS105" s="41"/>
      <c r="AAT105" s="41"/>
      <c r="AAU105" s="41"/>
      <c r="AAV105" s="41"/>
      <c r="AAW105" s="41"/>
      <c r="AAX105" s="41"/>
      <c r="AAY105" s="41"/>
      <c r="AAZ105" s="41"/>
      <c r="ABA105" s="41"/>
      <c r="ABB105" s="41"/>
      <c r="ABC105" s="41"/>
      <c r="ABD105" s="41"/>
      <c r="ABE105" s="41"/>
      <c r="ABF105" s="41"/>
      <c r="ABG105" s="41"/>
      <c r="ABH105" s="41"/>
      <c r="ABI105" s="41"/>
      <c r="ABJ105" s="41"/>
      <c r="ABK105" s="41"/>
      <c r="ABL105" s="41"/>
      <c r="ABM105" s="41"/>
      <c r="ABN105" s="41"/>
      <c r="ABO105" s="41"/>
      <c r="ABP105" s="41"/>
      <c r="ABQ105" s="41"/>
      <c r="ABR105" s="41"/>
      <c r="ABS105" s="41"/>
      <c r="ABT105" s="41"/>
      <c r="ABU105" s="41"/>
      <c r="ABV105" s="41"/>
      <c r="ABW105" s="41"/>
      <c r="ABX105" s="41"/>
      <c r="ABY105" s="41"/>
      <c r="ABZ105" s="41"/>
      <c r="ACA105" s="41"/>
      <c r="ACB105" s="41"/>
      <c r="ACC105" s="41"/>
      <c r="ACD105" s="41"/>
      <c r="ACE105" s="41"/>
      <c r="ACF105" s="41"/>
      <c r="ACG105" s="41"/>
      <c r="ACH105" s="41"/>
      <c r="ACI105" s="41"/>
      <c r="ACJ105" s="41"/>
      <c r="ACK105" s="41"/>
      <c r="ACL105" s="41"/>
      <c r="ACM105" s="41"/>
      <c r="ACN105" s="41"/>
      <c r="ACO105" s="41"/>
      <c r="ACP105" s="41"/>
      <c r="ACQ105" s="41"/>
      <c r="ACR105" s="41"/>
      <c r="ACS105" s="41"/>
      <c r="ACT105" s="41"/>
      <c r="ACU105" s="41"/>
      <c r="ACV105" s="41"/>
      <c r="ACW105" s="41"/>
      <c r="ACX105" s="41"/>
      <c r="ACY105" s="41"/>
      <c r="ACZ105" s="41"/>
      <c r="ADA105" s="41"/>
      <c r="ADB105" s="41"/>
      <c r="ADC105" s="41"/>
      <c r="ADD105" s="41"/>
      <c r="ADE105" s="41"/>
      <c r="ADF105" s="41"/>
      <c r="ADG105" s="41"/>
      <c r="ADH105" s="41"/>
      <c r="ADI105" s="41"/>
      <c r="ADJ105" s="41"/>
      <c r="ADK105" s="41"/>
      <c r="ADL105" s="41"/>
      <c r="ADM105" s="41"/>
      <c r="ADN105" s="41"/>
      <c r="ADO105" s="41"/>
      <c r="ADP105" s="41"/>
      <c r="ADQ105" s="41"/>
      <c r="ADR105" s="41"/>
      <c r="ADS105" s="41"/>
      <c r="ADT105" s="41"/>
      <c r="ADU105" s="41"/>
      <c r="ADV105" s="41"/>
      <c r="ADW105" s="41"/>
      <c r="ADX105" s="41"/>
      <c r="ADY105" s="41"/>
      <c r="ADZ105" s="41"/>
      <c r="AEA105" s="41"/>
      <c r="AEB105" s="41"/>
      <c r="AEC105" s="41"/>
      <c r="AED105" s="41"/>
      <c r="AEE105" s="41"/>
      <c r="AEF105" s="41"/>
      <c r="AEG105" s="41"/>
      <c r="AEH105" s="41"/>
      <c r="AEI105" s="41"/>
      <c r="AEJ105" s="41"/>
      <c r="AEK105" s="41"/>
      <c r="AEL105" s="41"/>
      <c r="AEM105" s="41"/>
      <c r="AEN105" s="41"/>
      <c r="AEO105" s="41"/>
      <c r="AEP105" s="41"/>
      <c r="AEQ105" s="41"/>
      <c r="AER105" s="41"/>
      <c r="AES105" s="41"/>
      <c r="AET105" s="41"/>
      <c r="AEU105" s="41"/>
      <c r="AEV105" s="41"/>
      <c r="AEW105" s="41"/>
      <c r="AEX105" s="41"/>
      <c r="AEY105" s="41"/>
      <c r="AEZ105" s="41"/>
      <c r="AFA105" s="41"/>
      <c r="AFB105" s="41"/>
      <c r="AFC105" s="41"/>
      <c r="AFD105" s="41"/>
      <c r="AFE105" s="41"/>
      <c r="AFF105" s="41"/>
      <c r="AFG105" s="41"/>
      <c r="AFH105" s="41"/>
      <c r="AFI105" s="41"/>
      <c r="AFJ105" s="41"/>
      <c r="AFK105" s="41"/>
      <c r="AFL105" s="41"/>
      <c r="AFM105" s="41"/>
      <c r="AFN105" s="41"/>
      <c r="AFO105" s="41"/>
      <c r="AFP105" s="41"/>
      <c r="AFQ105" s="41"/>
      <c r="AFR105" s="41"/>
      <c r="AFS105" s="41"/>
      <c r="AFT105" s="41"/>
      <c r="AFU105" s="41"/>
      <c r="AFV105" s="41"/>
      <c r="AFW105" s="41"/>
      <c r="AFX105" s="41"/>
      <c r="AFY105" s="41"/>
      <c r="AFZ105" s="41"/>
      <c r="AGA105" s="41"/>
      <c r="AGB105" s="41"/>
      <c r="AGC105" s="41"/>
      <c r="AGD105" s="41"/>
      <c r="AGE105" s="41"/>
      <c r="AGF105" s="41"/>
      <c r="AGG105" s="41"/>
      <c r="AGH105" s="41"/>
      <c r="AGI105" s="41"/>
      <c r="AGJ105" s="41"/>
      <c r="AGK105" s="41"/>
      <c r="AGL105" s="41"/>
      <c r="AGM105" s="41"/>
      <c r="AGN105" s="41"/>
      <c r="AGO105" s="41"/>
      <c r="AGP105" s="41"/>
      <c r="AGQ105" s="41"/>
      <c r="AGR105" s="41"/>
      <c r="AGS105" s="41"/>
      <c r="AGT105" s="41"/>
      <c r="AGU105" s="41"/>
      <c r="AGV105" s="41"/>
      <c r="AGW105" s="41"/>
      <c r="AGX105" s="41"/>
      <c r="AGY105" s="41"/>
      <c r="AGZ105" s="41"/>
      <c r="AHA105" s="41"/>
      <c r="AHB105" s="41"/>
      <c r="AHC105" s="41"/>
      <c r="AHD105" s="41"/>
      <c r="AHE105" s="41"/>
      <c r="AHF105" s="41"/>
      <c r="AHG105" s="41"/>
      <c r="AHH105" s="41"/>
      <c r="AHI105" s="41"/>
      <c r="AHJ105" s="41"/>
      <c r="AHK105" s="41"/>
      <c r="AHL105" s="41"/>
      <c r="AHM105" s="41"/>
      <c r="AHN105" s="41"/>
      <c r="AHO105" s="41"/>
      <c r="AHP105" s="41"/>
      <c r="AHQ105" s="41"/>
      <c r="AHR105" s="41"/>
      <c r="AHS105" s="41"/>
      <c r="AHT105" s="41"/>
      <c r="AHU105" s="41"/>
      <c r="AHV105" s="41"/>
      <c r="AHW105" s="41"/>
      <c r="AHX105" s="41"/>
      <c r="AHY105" s="41"/>
      <c r="AHZ105" s="41"/>
      <c r="AIA105" s="41"/>
      <c r="AIB105" s="41"/>
      <c r="AIC105" s="41"/>
      <c r="AID105" s="41"/>
      <c r="AIE105" s="41"/>
      <c r="AIF105" s="41"/>
      <c r="AIG105" s="41"/>
      <c r="AIH105" s="41"/>
      <c r="AII105" s="41"/>
      <c r="AIJ105" s="41"/>
      <c r="AIK105" s="41"/>
      <c r="AIL105" s="41"/>
      <c r="AIM105" s="41"/>
      <c r="AIN105" s="41"/>
      <c r="AIO105" s="41"/>
      <c r="AIP105" s="41"/>
      <c r="AIQ105" s="41"/>
      <c r="AIR105" s="41"/>
      <c r="AIS105" s="41"/>
      <c r="AIT105" s="41"/>
      <c r="AIU105" s="41"/>
      <c r="AIV105" s="41"/>
      <c r="AIW105" s="41"/>
      <c r="AIX105" s="41"/>
      <c r="AIY105" s="41"/>
      <c r="AIZ105" s="41"/>
      <c r="AJA105" s="41"/>
      <c r="AJB105" s="41"/>
      <c r="AJC105" s="41"/>
      <c r="AJD105" s="41"/>
      <c r="AJE105" s="41"/>
      <c r="AJF105" s="41"/>
      <c r="AJG105" s="41"/>
      <c r="AJH105" s="41"/>
      <c r="AJI105" s="41"/>
      <c r="AJJ105" s="41"/>
      <c r="AJK105" s="41"/>
      <c r="AJL105" s="41"/>
      <c r="AJM105" s="41"/>
      <c r="AJN105" s="41"/>
      <c r="AJO105" s="41"/>
      <c r="AJP105" s="41"/>
      <c r="AJQ105" s="41"/>
      <c r="AJR105" s="41"/>
      <c r="AJS105" s="41"/>
      <c r="AJT105" s="41"/>
      <c r="AJU105" s="41"/>
      <c r="AJV105" s="41"/>
      <c r="AJW105" s="41"/>
      <c r="AJX105" s="41"/>
      <c r="AJY105" s="41"/>
      <c r="AJZ105" s="41"/>
      <c r="AKA105" s="41"/>
      <c r="AKB105" s="41"/>
      <c r="AKC105" s="41"/>
      <c r="AKD105" s="41"/>
      <c r="AKE105" s="41"/>
      <c r="AKF105" s="41"/>
      <c r="AKG105" s="41"/>
      <c r="AKH105" s="41"/>
      <c r="AKI105" s="41"/>
      <c r="AKJ105" s="41"/>
      <c r="AKK105" s="41"/>
      <c r="AKL105" s="41"/>
      <c r="AKM105" s="41"/>
      <c r="AKN105" s="41"/>
      <c r="AKO105" s="41"/>
      <c r="AKP105" s="41"/>
      <c r="AKQ105" s="41"/>
      <c r="AKR105" s="41"/>
      <c r="AKS105" s="41"/>
      <c r="AKT105" s="41"/>
      <c r="AKU105" s="41"/>
      <c r="AKV105" s="41"/>
      <c r="AKW105" s="41"/>
      <c r="AKX105" s="41"/>
      <c r="AKY105" s="41"/>
      <c r="AKZ105" s="41"/>
      <c r="ALA105" s="41"/>
      <c r="ALB105" s="41"/>
      <c r="ALC105" s="41"/>
      <c r="ALD105" s="41"/>
      <c r="ALE105" s="41"/>
      <c r="ALF105" s="41"/>
      <c r="ALG105" s="41"/>
      <c r="ALH105" s="41"/>
      <c r="ALI105" s="41"/>
      <c r="ALJ105" s="41"/>
      <c r="ALK105" s="41"/>
      <c r="ALL105" s="41"/>
      <c r="ALM105" s="41"/>
      <c r="ALN105" s="41"/>
      <c r="ALO105" s="41"/>
      <c r="ALP105" s="41"/>
      <c r="ALQ105" s="41"/>
      <c r="ALR105" s="41"/>
      <c r="ALS105" s="41"/>
      <c r="ALT105" s="41"/>
      <c r="ALU105" s="41"/>
      <c r="ALV105" s="41"/>
      <c r="ALW105" s="41"/>
      <c r="ALX105" s="41"/>
      <c r="ALY105" s="41"/>
      <c r="ALZ105" s="41"/>
      <c r="AMA105" s="41"/>
      <c r="AMB105" s="41"/>
      <c r="AMC105" s="41"/>
      <c r="AMD105" s="41"/>
      <c r="AME105" s="41"/>
      <c r="AMF105" s="41"/>
      <c r="AMG105" s="41"/>
      <c r="AMH105" s="41"/>
      <c r="AMI105" s="41"/>
      <c r="AMJ105" s="41"/>
    </row>
    <row r="106" spans="1:1024 1026:1026" x14ac:dyDescent="0.25">
      <c r="B106" s="278"/>
      <c r="C106" s="180" t="s">
        <v>82</v>
      </c>
      <c r="D106" s="110">
        <v>5000</v>
      </c>
      <c r="E106" s="111">
        <v>5000</v>
      </c>
      <c r="F106" s="111">
        <v>2500</v>
      </c>
      <c r="G106" s="198">
        <v>6000</v>
      </c>
      <c r="H106" s="111">
        <f t="shared" si="23"/>
        <v>1000</v>
      </c>
      <c r="I106" s="198">
        <v>6000</v>
      </c>
      <c r="J106" s="115">
        <f t="shared" si="16"/>
        <v>0</v>
      </c>
      <c r="K106" s="51">
        <f>I106/E106</f>
        <v>1.2</v>
      </c>
    </row>
    <row r="107" spans="1:1024 1026:1026" ht="15.75" thickBot="1" x14ac:dyDescent="0.3">
      <c r="B107" s="278"/>
      <c r="C107" s="181" t="s">
        <v>83</v>
      </c>
      <c r="D107" s="114">
        <v>0</v>
      </c>
      <c r="E107" s="117">
        <v>0</v>
      </c>
      <c r="F107" s="117">
        <v>0</v>
      </c>
      <c r="G107" s="199">
        <v>0</v>
      </c>
      <c r="H107" s="117">
        <f t="shared" si="23"/>
        <v>0</v>
      </c>
      <c r="I107" s="199">
        <v>0</v>
      </c>
      <c r="J107" s="117">
        <f t="shared" si="16"/>
        <v>0</v>
      </c>
      <c r="K107" s="26" t="s">
        <v>9</v>
      </c>
    </row>
    <row r="108" spans="1:1024 1026:1026" ht="15.75" thickBot="1" x14ac:dyDescent="0.3">
      <c r="B108" s="244" t="s">
        <v>46</v>
      </c>
      <c r="C108" s="178" t="s">
        <v>84</v>
      </c>
      <c r="D108" s="16">
        <v>105527.1</v>
      </c>
      <c r="E108" s="16">
        <v>128147.3</v>
      </c>
      <c r="F108" s="16">
        <v>74926.5</v>
      </c>
      <c r="G108" s="16">
        <v>242689.6</v>
      </c>
      <c r="H108" s="16">
        <f t="shared" si="23"/>
        <v>137162.5</v>
      </c>
      <c r="I108" s="239">
        <v>239975.8</v>
      </c>
      <c r="J108" s="16">
        <f t="shared" si="16"/>
        <v>-2713.8000000000175</v>
      </c>
      <c r="K108" s="230">
        <f>I108/E108</f>
        <v>1.872655920179356</v>
      </c>
      <c r="L108" s="19"/>
    </row>
    <row r="109" spans="1:1024 1026:1026" ht="15.75" thickBot="1" x14ac:dyDescent="0.3">
      <c r="B109" s="123"/>
      <c r="C109" s="122"/>
      <c r="D109" s="125"/>
      <c r="E109" s="218"/>
      <c r="F109" s="218"/>
      <c r="G109" s="124"/>
      <c r="H109" s="120"/>
      <c r="I109" s="124"/>
      <c r="J109" s="120"/>
      <c r="K109" s="121"/>
    </row>
    <row r="110" spans="1:1024 1026:1026" ht="16.5" thickBot="1" x14ac:dyDescent="0.3">
      <c r="B110" s="126"/>
      <c r="C110" s="127" t="s">
        <v>85</v>
      </c>
      <c r="D110" s="171">
        <f>D108+D98+D82+D81++D80+D79+D78+D77+D76+D75+D74+D73+D72+D71+D70+D69+D68+D67+D66+D65+D64</f>
        <v>1545059.9</v>
      </c>
      <c r="E110" s="128">
        <f>E108+E98+E82+E81+E80+E79+E78+E77+E76+E75+E74+E73+E72+E71+E70+E69+E68+E67+E66+E65+E64</f>
        <v>1708145.5999999999</v>
      </c>
      <c r="F110" s="128">
        <f>F108+F98+F82+F81+F80+F79+F78+F77+F76+F75+F74+F73+F72+F71+F70+F69+F68+F67+F65+F64</f>
        <v>760111.60000000021</v>
      </c>
      <c r="G110" s="128">
        <f>G108+G98+G82+G81++G80+G79+G78+G77+G76+G75+G74+G73+G72+G71+G70+G69+G68+G67+G66+G65+G64</f>
        <v>1913214.4</v>
      </c>
      <c r="H110" s="128">
        <f>SUM(G110-D110)</f>
        <v>368154.5</v>
      </c>
      <c r="I110" s="128">
        <f>I108+I98+I82+I81++I80+I79+I78+I77+I76+I75+I74+I73+I72+I71+I70+I69+I68+I67+I66+I65+I64</f>
        <v>1774544.9000000001</v>
      </c>
      <c r="J110" s="128">
        <f>J98+J82+J81++J80+J79+J78+J77+J76+J75+J74+J73+J72+J71+J70+J69+J68+J67+J65+J64</f>
        <v>-135955.69999999998</v>
      </c>
      <c r="K110" s="176">
        <f>I110/E110</f>
        <v>1.0388721546921997</v>
      </c>
    </row>
    <row r="111" spans="1:1024 1026:1026" x14ac:dyDescent="0.25">
      <c r="B111" s="126"/>
      <c r="C111" s="129" t="s">
        <v>86</v>
      </c>
      <c r="D111" s="45">
        <v>0</v>
      </c>
      <c r="E111" s="45">
        <v>0</v>
      </c>
      <c r="F111" s="45">
        <v>0</v>
      </c>
      <c r="G111" s="45">
        <v>0</v>
      </c>
      <c r="H111" s="106">
        <f>SUM(G111-D111)</f>
        <v>0</v>
      </c>
      <c r="I111" s="45">
        <v>0</v>
      </c>
      <c r="J111" s="107">
        <f>I111-G111</f>
        <v>0</v>
      </c>
      <c r="K111" s="108">
        <v>0</v>
      </c>
      <c r="AML111" s="197"/>
    </row>
    <row r="112" spans="1:1024 1026:1026" x14ac:dyDescent="0.25">
      <c r="B112" s="126"/>
      <c r="C112" s="130" t="s">
        <v>87</v>
      </c>
      <c r="D112" s="163">
        <v>0</v>
      </c>
      <c r="E112" s="131">
        <v>0</v>
      </c>
      <c r="F112" s="111">
        <v>0</v>
      </c>
      <c r="G112" s="163">
        <v>0</v>
      </c>
      <c r="H112" s="110">
        <v>0</v>
      </c>
      <c r="I112" s="163">
        <v>0</v>
      </c>
      <c r="J112" s="112">
        <f>I112-G112</f>
        <v>0</v>
      </c>
      <c r="K112" s="51">
        <v>0</v>
      </c>
    </row>
    <row r="113" spans="1:1024" ht="15.75" thickBot="1" x14ac:dyDescent="0.3">
      <c r="C113" s="193" t="s">
        <v>88</v>
      </c>
      <c r="D113" s="132">
        <v>0</v>
      </c>
      <c r="E113" s="132">
        <v>0</v>
      </c>
      <c r="F113" s="118">
        <v>0</v>
      </c>
      <c r="G113" s="194">
        <v>0</v>
      </c>
      <c r="H113" s="118">
        <v>0</v>
      </c>
      <c r="I113" s="194">
        <v>0</v>
      </c>
      <c r="J113" s="119">
        <f>I113-G113</f>
        <v>0</v>
      </c>
      <c r="K113" s="51">
        <v>0</v>
      </c>
    </row>
    <row r="114" spans="1:1024" ht="16.5" thickBot="1" x14ac:dyDescent="0.3">
      <c r="C114" s="133" t="s">
        <v>89</v>
      </c>
      <c r="D114" s="134">
        <f>D110+D111+D112+D113</f>
        <v>1545059.9</v>
      </c>
      <c r="E114" s="134">
        <f>E110+E111+E112+E113</f>
        <v>1708145.5999999999</v>
      </c>
      <c r="F114" s="134">
        <f>F110+F113</f>
        <v>760111.60000000021</v>
      </c>
      <c r="G114" s="134">
        <f>G110+G111+G112+G113</f>
        <v>1913214.4</v>
      </c>
      <c r="H114" s="134">
        <f>H110+H113</f>
        <v>368154.5</v>
      </c>
      <c r="I114" s="134">
        <f>I110+I111+I112+I113</f>
        <v>1774544.9000000001</v>
      </c>
      <c r="J114" s="135">
        <f>J110+J113</f>
        <v>-135955.69999999998</v>
      </c>
      <c r="K114" s="231">
        <f>I114/E114</f>
        <v>1.0388721546921997</v>
      </c>
    </row>
    <row r="115" spans="1:1024" x14ac:dyDescent="0.25">
      <c r="C115" s="136" t="s">
        <v>90</v>
      </c>
      <c r="D115" s="172">
        <f t="shared" ref="D115:F116" si="26">D30</f>
        <v>1319109.8999999999</v>
      </c>
      <c r="E115" s="45">
        <v>1460692.9</v>
      </c>
      <c r="F115" s="45">
        <f t="shared" si="26"/>
        <v>662657.4</v>
      </c>
      <c r="G115" s="172">
        <f>G30</f>
        <v>1505129.4</v>
      </c>
      <c r="H115" s="106">
        <f>SUM(G115-D115)</f>
        <v>186019.5</v>
      </c>
      <c r="I115" s="172">
        <f>I30</f>
        <v>1480798.9</v>
      </c>
      <c r="J115" s="107">
        <f>I115-G115</f>
        <v>-24330.5</v>
      </c>
      <c r="K115" s="108" t="s">
        <v>9</v>
      </c>
    </row>
    <row r="116" spans="1:1024" x14ac:dyDescent="0.25">
      <c r="C116" s="130" t="s">
        <v>91</v>
      </c>
      <c r="D116" s="173">
        <f t="shared" si="26"/>
        <v>225950</v>
      </c>
      <c r="E116" s="131">
        <f t="shared" si="26"/>
        <v>247452.69999999998</v>
      </c>
      <c r="F116" s="131">
        <f t="shared" si="26"/>
        <v>97454.199999999983</v>
      </c>
      <c r="G116" s="173">
        <f>G31</f>
        <v>408085</v>
      </c>
      <c r="H116" s="111">
        <f>SUM(G116-D116)</f>
        <v>182135</v>
      </c>
      <c r="I116" s="173">
        <f>I31</f>
        <v>293746</v>
      </c>
      <c r="J116" s="112">
        <f>I116-G116</f>
        <v>-114339</v>
      </c>
      <c r="K116" s="51" t="s">
        <v>9</v>
      </c>
    </row>
    <row r="117" spans="1:1024" x14ac:dyDescent="0.25">
      <c r="C117" s="137" t="s">
        <v>92</v>
      </c>
      <c r="D117" s="131">
        <v>0</v>
      </c>
      <c r="E117" s="131">
        <v>0</v>
      </c>
      <c r="F117" s="131">
        <v>0</v>
      </c>
      <c r="G117" s="131">
        <v>0</v>
      </c>
      <c r="H117" s="111">
        <f>SUM(G117-D117)</f>
        <v>0</v>
      </c>
      <c r="I117" s="131">
        <v>0</v>
      </c>
      <c r="J117" s="112">
        <f>I117-G117</f>
        <v>0</v>
      </c>
      <c r="K117" s="51">
        <v>0</v>
      </c>
    </row>
    <row r="118" spans="1:1024" ht="15.75" thickBot="1" x14ac:dyDescent="0.3">
      <c r="C118" s="138" t="s">
        <v>93</v>
      </c>
      <c r="D118" s="140">
        <f>D113+D112+D111</f>
        <v>0</v>
      </c>
      <c r="E118" s="139">
        <f>E113+E112+E111</f>
        <v>0</v>
      </c>
      <c r="F118" s="139">
        <v>0</v>
      </c>
      <c r="G118" s="182">
        <f>G113+G112+G111</f>
        <v>0</v>
      </c>
      <c r="H118" s="141">
        <f>H113+H111</f>
        <v>0</v>
      </c>
      <c r="I118" s="182">
        <f>I113+I112+I111</f>
        <v>0</v>
      </c>
      <c r="J118" s="142">
        <f>J113+J111</f>
        <v>0</v>
      </c>
      <c r="K118" s="51">
        <v>0</v>
      </c>
    </row>
    <row r="119" spans="1:1024" x14ac:dyDescent="0.25"/>
    <row r="120" spans="1:1024" x14ac:dyDescent="0.25">
      <c r="C120" s="143"/>
      <c r="D120" s="144"/>
      <c r="E120" s="144"/>
      <c r="F120" s="95"/>
      <c r="G120" s="144"/>
      <c r="H120" s="34"/>
    </row>
    <row r="121" spans="1:1024" x14ac:dyDescent="0.25">
      <c r="C121" s="145"/>
      <c r="D121" s="146" t="s">
        <v>94</v>
      </c>
      <c r="E121" s="146" t="s">
        <v>109</v>
      </c>
      <c r="F121" s="146"/>
      <c r="G121" s="146"/>
      <c r="H121" s="147"/>
      <c r="K121" s="78"/>
    </row>
    <row r="122" spans="1:1024" ht="15.75" thickBot="1" x14ac:dyDescent="0.3">
      <c r="C122" s="33"/>
      <c r="D122" s="36"/>
      <c r="E122" s="279" t="s">
        <v>116</v>
      </c>
      <c r="F122" s="279"/>
      <c r="G122" s="279"/>
      <c r="H122" s="279"/>
      <c r="I122" s="279"/>
      <c r="J122" s="279"/>
      <c r="K122" s="279"/>
    </row>
    <row r="123" spans="1:1024" ht="15.75" thickBot="1" x14ac:dyDescent="0.3">
      <c r="C123" s="33"/>
      <c r="D123" s="36"/>
      <c r="E123" s="148" t="s">
        <v>95</v>
      </c>
      <c r="F123" s="149" t="s">
        <v>96</v>
      </c>
      <c r="G123" s="150" t="s">
        <v>97</v>
      </c>
      <c r="H123" s="151"/>
      <c r="K123" s="78"/>
    </row>
    <row r="124" spans="1:1024" x14ac:dyDescent="0.25">
      <c r="D124" s="40"/>
      <c r="E124" s="152" t="s">
        <v>98</v>
      </c>
      <c r="F124" s="25">
        <f>G17</f>
        <v>1487947.7</v>
      </c>
      <c r="G124" s="222">
        <f>I17</f>
        <v>1774544.9000000001</v>
      </c>
      <c r="H124" s="43"/>
      <c r="I124" s="223"/>
      <c r="J124" s="224"/>
      <c r="K124" s="225"/>
    </row>
    <row r="125" spans="1:1024" ht="15.75" thickBot="1" x14ac:dyDescent="0.3">
      <c r="D125" s="40"/>
      <c r="E125" s="153" t="s">
        <v>99</v>
      </c>
      <c r="F125" s="24">
        <f>G114</f>
        <v>1913214.4</v>
      </c>
      <c r="G125" s="219">
        <f>I114</f>
        <v>1774544.9000000001</v>
      </c>
      <c r="H125" s="154"/>
      <c r="I125" s="223"/>
      <c r="J125" s="224"/>
      <c r="K125" s="225"/>
    </row>
    <row r="126" spans="1:1024" ht="15.75" thickBot="1" x14ac:dyDescent="0.3">
      <c r="D126" s="40"/>
      <c r="E126" s="155" t="s">
        <v>100</v>
      </c>
      <c r="F126" s="156">
        <f>SUM(F124-F125)</f>
        <v>-425266.69999999995</v>
      </c>
      <c r="G126" s="220">
        <f>G124-G125</f>
        <v>0</v>
      </c>
      <c r="H126" s="253"/>
      <c r="I126" s="223"/>
      <c r="J126" s="224"/>
      <c r="K126" s="225"/>
    </row>
    <row r="127" spans="1:1024" x14ac:dyDescent="0.25">
      <c r="D127" s="40"/>
      <c r="G127" s="86"/>
      <c r="H127" s="86"/>
      <c r="I127" s="223"/>
      <c r="J127" s="224"/>
      <c r="K127" s="225"/>
    </row>
    <row r="128" spans="1:1024" x14ac:dyDescent="0.25">
      <c r="A128" s="41"/>
      <c r="B128" s="42"/>
      <c r="C128" s="41"/>
      <c r="D128" s="40"/>
      <c r="E128" s="41"/>
      <c r="F128" s="41"/>
      <c r="G128" s="254"/>
      <c r="H128" s="86"/>
      <c r="I128" s="223"/>
      <c r="J128" s="224"/>
      <c r="K128" s="225"/>
      <c r="L128" s="43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  <c r="BF128" s="41"/>
      <c r="BG128" s="41"/>
      <c r="BH128" s="41"/>
      <c r="BI128" s="41"/>
      <c r="BJ128" s="41"/>
      <c r="BK128" s="41"/>
      <c r="BL128" s="41"/>
      <c r="BM128" s="41"/>
      <c r="BN128" s="41"/>
      <c r="BO128" s="41"/>
      <c r="BP128" s="41"/>
      <c r="BQ128" s="41"/>
      <c r="BR128" s="41"/>
      <c r="BS128" s="41"/>
      <c r="BT128" s="41"/>
      <c r="BU128" s="41"/>
      <c r="BV128" s="41"/>
      <c r="BW128" s="41"/>
      <c r="BX128" s="41"/>
      <c r="BY128" s="41"/>
      <c r="BZ128" s="41"/>
      <c r="CA128" s="41"/>
      <c r="CB128" s="41"/>
      <c r="CC128" s="41"/>
      <c r="CD128" s="41"/>
      <c r="CE128" s="41"/>
      <c r="CF128" s="41"/>
      <c r="CG128" s="41"/>
      <c r="CH128" s="41"/>
      <c r="CI128" s="41"/>
      <c r="CJ128" s="41"/>
      <c r="CK128" s="41"/>
      <c r="CL128" s="41"/>
      <c r="CM128" s="41"/>
      <c r="CN128" s="41"/>
      <c r="CO128" s="41"/>
      <c r="CP128" s="41"/>
      <c r="CQ128" s="41"/>
      <c r="CR128" s="41"/>
      <c r="CS128" s="41"/>
      <c r="CT128" s="41"/>
      <c r="CU128" s="41"/>
      <c r="CV128" s="41"/>
      <c r="CW128" s="41"/>
      <c r="CX128" s="41"/>
      <c r="CY128" s="41"/>
      <c r="CZ128" s="41"/>
      <c r="DA128" s="41"/>
      <c r="DB128" s="41"/>
      <c r="DC128" s="41"/>
      <c r="DD128" s="41"/>
      <c r="DE128" s="41"/>
      <c r="DF128" s="41"/>
      <c r="DG128" s="41"/>
      <c r="DH128" s="41"/>
      <c r="DI128" s="41"/>
      <c r="DJ128" s="41"/>
      <c r="DK128" s="41"/>
      <c r="DL128" s="41"/>
      <c r="DM128" s="41"/>
      <c r="DN128" s="41"/>
      <c r="DO128" s="41"/>
      <c r="DP128" s="41"/>
      <c r="DQ128" s="41"/>
      <c r="DR128" s="41"/>
      <c r="DS128" s="41"/>
      <c r="DT128" s="41"/>
      <c r="DU128" s="41"/>
      <c r="DV128" s="41"/>
      <c r="DW128" s="41"/>
      <c r="DX128" s="41"/>
      <c r="DY128" s="41"/>
      <c r="DZ128" s="41"/>
      <c r="EA128" s="41"/>
      <c r="EB128" s="41"/>
      <c r="EC128" s="41"/>
      <c r="ED128" s="41"/>
      <c r="EE128" s="41"/>
      <c r="EF128" s="41"/>
      <c r="EG128" s="41"/>
      <c r="EH128" s="41"/>
      <c r="EI128" s="41"/>
      <c r="EJ128" s="41"/>
      <c r="EK128" s="41"/>
      <c r="EL128" s="41"/>
      <c r="EM128" s="41"/>
      <c r="EN128" s="41"/>
      <c r="EO128" s="41"/>
      <c r="EP128" s="41"/>
      <c r="EQ128" s="41"/>
      <c r="ER128" s="41"/>
      <c r="ES128" s="41"/>
      <c r="ET128" s="41"/>
      <c r="EU128" s="41"/>
      <c r="EV128" s="41"/>
      <c r="EW128" s="41"/>
      <c r="EX128" s="41"/>
      <c r="EY128" s="41"/>
      <c r="EZ128" s="41"/>
      <c r="FA128" s="41"/>
      <c r="FB128" s="41"/>
      <c r="FC128" s="41"/>
      <c r="FD128" s="41"/>
      <c r="FE128" s="41"/>
      <c r="FF128" s="41"/>
      <c r="FG128" s="41"/>
      <c r="FH128" s="41"/>
      <c r="FI128" s="41"/>
      <c r="FJ128" s="41"/>
      <c r="FK128" s="41"/>
      <c r="FL128" s="41"/>
      <c r="FM128" s="41"/>
      <c r="FN128" s="41"/>
      <c r="FO128" s="41"/>
      <c r="FP128" s="41"/>
      <c r="FQ128" s="41"/>
      <c r="FR128" s="41"/>
      <c r="FS128" s="41"/>
      <c r="FT128" s="41"/>
      <c r="FU128" s="41"/>
      <c r="FV128" s="41"/>
      <c r="FW128" s="41"/>
      <c r="FX128" s="41"/>
      <c r="FY128" s="41"/>
      <c r="FZ128" s="41"/>
      <c r="GA128" s="41"/>
      <c r="GB128" s="41"/>
      <c r="GC128" s="41"/>
      <c r="GD128" s="41"/>
      <c r="GE128" s="41"/>
      <c r="GF128" s="41"/>
      <c r="GG128" s="41"/>
      <c r="GH128" s="41"/>
      <c r="GI128" s="41"/>
      <c r="GJ128" s="41"/>
      <c r="GK128" s="41"/>
      <c r="GL128" s="41"/>
      <c r="GM128" s="41"/>
      <c r="GN128" s="41"/>
      <c r="GO128" s="41"/>
      <c r="GP128" s="41"/>
      <c r="GQ128" s="41"/>
      <c r="GR128" s="41"/>
      <c r="GS128" s="41"/>
      <c r="GT128" s="41"/>
      <c r="GU128" s="41"/>
      <c r="GV128" s="41"/>
      <c r="GW128" s="41"/>
      <c r="GX128" s="41"/>
      <c r="GY128" s="41"/>
      <c r="GZ128" s="41"/>
      <c r="HA128" s="41"/>
      <c r="HB128" s="41"/>
      <c r="HC128" s="41"/>
      <c r="HD128" s="41"/>
      <c r="HE128" s="41"/>
      <c r="HF128" s="41"/>
      <c r="HG128" s="41"/>
      <c r="HH128" s="41"/>
      <c r="HI128" s="41"/>
      <c r="HJ128" s="41"/>
      <c r="HK128" s="41"/>
      <c r="HL128" s="41"/>
      <c r="HM128" s="41"/>
      <c r="HN128" s="41"/>
      <c r="HO128" s="41"/>
      <c r="HP128" s="41"/>
      <c r="HQ128" s="41"/>
      <c r="HR128" s="41"/>
      <c r="HS128" s="41"/>
      <c r="HT128" s="41"/>
      <c r="HU128" s="41"/>
      <c r="HV128" s="41"/>
      <c r="HW128" s="41"/>
      <c r="HX128" s="41"/>
      <c r="HY128" s="41"/>
      <c r="HZ128" s="41"/>
      <c r="IA128" s="41"/>
      <c r="IB128" s="41"/>
      <c r="IC128" s="41"/>
      <c r="ID128" s="41"/>
      <c r="IE128" s="41"/>
      <c r="IF128" s="41"/>
      <c r="IG128" s="41"/>
      <c r="IH128" s="41"/>
      <c r="II128" s="41"/>
      <c r="IJ128" s="41"/>
      <c r="IK128" s="41"/>
      <c r="IL128" s="41"/>
      <c r="IM128" s="41"/>
      <c r="IN128" s="41"/>
      <c r="IO128" s="41"/>
      <c r="IP128" s="41"/>
      <c r="IQ128" s="41"/>
      <c r="IR128" s="41"/>
      <c r="IS128" s="41"/>
      <c r="IT128" s="41"/>
      <c r="IU128" s="41"/>
      <c r="IV128" s="41"/>
      <c r="IW128" s="41"/>
      <c r="IX128" s="41"/>
      <c r="IY128" s="41"/>
      <c r="IZ128" s="41"/>
      <c r="JA128" s="41"/>
      <c r="JB128" s="41"/>
      <c r="JC128" s="41"/>
      <c r="JD128" s="41"/>
      <c r="JE128" s="41"/>
      <c r="JF128" s="41"/>
      <c r="JG128" s="41"/>
      <c r="JH128" s="41"/>
      <c r="JI128" s="41"/>
      <c r="JJ128" s="41"/>
      <c r="JK128" s="41"/>
      <c r="JL128" s="41"/>
      <c r="JM128" s="41"/>
      <c r="JN128" s="41"/>
      <c r="JO128" s="41"/>
      <c r="JP128" s="41"/>
      <c r="JQ128" s="41"/>
      <c r="JR128" s="41"/>
      <c r="JS128" s="41"/>
      <c r="JT128" s="41"/>
      <c r="JU128" s="41"/>
      <c r="JV128" s="41"/>
      <c r="JW128" s="41"/>
      <c r="JX128" s="41"/>
      <c r="JY128" s="41"/>
      <c r="JZ128" s="41"/>
      <c r="KA128" s="41"/>
      <c r="KB128" s="41"/>
      <c r="KC128" s="41"/>
      <c r="KD128" s="41"/>
      <c r="KE128" s="41"/>
      <c r="KF128" s="41"/>
      <c r="KG128" s="41"/>
      <c r="KH128" s="41"/>
      <c r="KI128" s="41"/>
      <c r="KJ128" s="41"/>
      <c r="KK128" s="41"/>
      <c r="KL128" s="41"/>
      <c r="KM128" s="41"/>
      <c r="KN128" s="41"/>
      <c r="KO128" s="41"/>
      <c r="KP128" s="41"/>
      <c r="KQ128" s="41"/>
      <c r="KR128" s="41"/>
      <c r="KS128" s="41"/>
      <c r="KT128" s="41"/>
      <c r="KU128" s="41"/>
      <c r="KV128" s="41"/>
      <c r="KW128" s="41"/>
      <c r="KX128" s="41"/>
      <c r="KY128" s="41"/>
      <c r="KZ128" s="41"/>
      <c r="LA128" s="41"/>
      <c r="LB128" s="41"/>
      <c r="LC128" s="41"/>
      <c r="LD128" s="41"/>
      <c r="LE128" s="41"/>
      <c r="LF128" s="41"/>
      <c r="LG128" s="41"/>
      <c r="LH128" s="41"/>
      <c r="LI128" s="41"/>
      <c r="LJ128" s="41"/>
      <c r="LK128" s="41"/>
      <c r="LL128" s="41"/>
      <c r="LM128" s="41"/>
      <c r="LN128" s="41"/>
      <c r="LO128" s="41"/>
      <c r="LP128" s="41"/>
      <c r="LQ128" s="41"/>
      <c r="LR128" s="41"/>
      <c r="LS128" s="41"/>
      <c r="LT128" s="41"/>
      <c r="LU128" s="41"/>
      <c r="LV128" s="41"/>
      <c r="LW128" s="41"/>
      <c r="LX128" s="41"/>
      <c r="LY128" s="41"/>
      <c r="LZ128" s="41"/>
      <c r="MA128" s="41"/>
      <c r="MB128" s="41"/>
      <c r="MC128" s="41"/>
      <c r="MD128" s="41"/>
      <c r="ME128" s="41"/>
      <c r="MF128" s="41"/>
      <c r="MG128" s="41"/>
      <c r="MH128" s="41"/>
      <c r="MI128" s="41"/>
      <c r="MJ128" s="41"/>
      <c r="MK128" s="41"/>
      <c r="ML128" s="41"/>
      <c r="MM128" s="41"/>
      <c r="MN128" s="41"/>
      <c r="MO128" s="41"/>
      <c r="MP128" s="41"/>
      <c r="MQ128" s="41"/>
      <c r="MR128" s="41"/>
      <c r="MS128" s="41"/>
      <c r="MT128" s="41"/>
      <c r="MU128" s="41"/>
      <c r="MV128" s="41"/>
      <c r="MW128" s="41"/>
      <c r="MX128" s="41"/>
      <c r="MY128" s="41"/>
      <c r="MZ128" s="41"/>
      <c r="NA128" s="41"/>
      <c r="NB128" s="41"/>
      <c r="NC128" s="41"/>
      <c r="ND128" s="41"/>
      <c r="NE128" s="41"/>
      <c r="NF128" s="41"/>
      <c r="NG128" s="41"/>
      <c r="NH128" s="41"/>
      <c r="NI128" s="41"/>
      <c r="NJ128" s="41"/>
      <c r="NK128" s="41"/>
      <c r="NL128" s="41"/>
      <c r="NM128" s="41"/>
      <c r="NN128" s="41"/>
      <c r="NO128" s="41"/>
      <c r="NP128" s="41"/>
      <c r="NQ128" s="41"/>
      <c r="NR128" s="41"/>
      <c r="NS128" s="41"/>
      <c r="NT128" s="41"/>
      <c r="NU128" s="41"/>
      <c r="NV128" s="41"/>
      <c r="NW128" s="41"/>
      <c r="NX128" s="41"/>
      <c r="NY128" s="41"/>
      <c r="NZ128" s="41"/>
      <c r="OA128" s="41"/>
      <c r="OB128" s="41"/>
      <c r="OC128" s="41"/>
      <c r="OD128" s="41"/>
      <c r="OE128" s="41"/>
      <c r="OF128" s="41"/>
      <c r="OG128" s="41"/>
      <c r="OH128" s="41"/>
      <c r="OI128" s="41"/>
      <c r="OJ128" s="41"/>
      <c r="OK128" s="41"/>
      <c r="OL128" s="41"/>
      <c r="OM128" s="41"/>
      <c r="ON128" s="41"/>
      <c r="OO128" s="41"/>
      <c r="OP128" s="41"/>
      <c r="OQ128" s="41"/>
      <c r="OR128" s="41"/>
      <c r="OS128" s="41"/>
      <c r="OT128" s="41"/>
      <c r="OU128" s="41"/>
      <c r="OV128" s="41"/>
      <c r="OW128" s="41"/>
      <c r="OX128" s="41"/>
      <c r="OY128" s="41"/>
      <c r="OZ128" s="41"/>
      <c r="PA128" s="41"/>
      <c r="PB128" s="41"/>
      <c r="PC128" s="41"/>
      <c r="PD128" s="41"/>
      <c r="PE128" s="41"/>
      <c r="PF128" s="41"/>
      <c r="PG128" s="41"/>
      <c r="PH128" s="41"/>
      <c r="PI128" s="41"/>
      <c r="PJ128" s="41"/>
      <c r="PK128" s="41"/>
      <c r="PL128" s="41"/>
      <c r="PM128" s="41"/>
      <c r="PN128" s="41"/>
      <c r="PO128" s="41"/>
      <c r="PP128" s="41"/>
      <c r="PQ128" s="41"/>
      <c r="PR128" s="41"/>
      <c r="PS128" s="41"/>
      <c r="PT128" s="41"/>
      <c r="PU128" s="41"/>
      <c r="PV128" s="41"/>
      <c r="PW128" s="41"/>
      <c r="PX128" s="41"/>
      <c r="PY128" s="41"/>
      <c r="PZ128" s="41"/>
      <c r="QA128" s="41"/>
      <c r="QB128" s="41"/>
      <c r="QC128" s="41"/>
      <c r="QD128" s="41"/>
      <c r="QE128" s="41"/>
      <c r="QF128" s="41"/>
      <c r="QG128" s="41"/>
      <c r="QH128" s="41"/>
      <c r="QI128" s="41"/>
      <c r="QJ128" s="41"/>
      <c r="QK128" s="41"/>
      <c r="QL128" s="41"/>
      <c r="QM128" s="41"/>
      <c r="QN128" s="41"/>
      <c r="QO128" s="41"/>
      <c r="QP128" s="41"/>
      <c r="QQ128" s="41"/>
      <c r="QR128" s="41"/>
      <c r="QS128" s="41"/>
      <c r="QT128" s="41"/>
      <c r="QU128" s="41"/>
      <c r="QV128" s="41"/>
      <c r="QW128" s="41"/>
      <c r="QX128" s="41"/>
      <c r="QY128" s="41"/>
      <c r="QZ128" s="41"/>
      <c r="RA128" s="41"/>
      <c r="RB128" s="41"/>
      <c r="RC128" s="41"/>
      <c r="RD128" s="41"/>
      <c r="RE128" s="41"/>
      <c r="RF128" s="41"/>
      <c r="RG128" s="41"/>
      <c r="RH128" s="41"/>
      <c r="RI128" s="41"/>
      <c r="RJ128" s="41"/>
      <c r="RK128" s="41"/>
      <c r="RL128" s="41"/>
      <c r="RM128" s="41"/>
      <c r="RN128" s="41"/>
      <c r="RO128" s="41"/>
      <c r="RP128" s="41"/>
      <c r="RQ128" s="41"/>
      <c r="RR128" s="41"/>
      <c r="RS128" s="41"/>
      <c r="RT128" s="41"/>
      <c r="RU128" s="41"/>
      <c r="RV128" s="41"/>
      <c r="RW128" s="41"/>
      <c r="RX128" s="41"/>
      <c r="RY128" s="41"/>
      <c r="RZ128" s="41"/>
      <c r="SA128" s="41"/>
      <c r="SB128" s="41"/>
      <c r="SC128" s="41"/>
      <c r="SD128" s="41"/>
      <c r="SE128" s="41"/>
      <c r="SF128" s="41"/>
      <c r="SG128" s="41"/>
      <c r="SH128" s="41"/>
      <c r="SI128" s="41"/>
      <c r="SJ128" s="41"/>
      <c r="SK128" s="41"/>
      <c r="SL128" s="41"/>
      <c r="SM128" s="41"/>
      <c r="SN128" s="41"/>
      <c r="SO128" s="41"/>
      <c r="SP128" s="41"/>
      <c r="SQ128" s="41"/>
      <c r="SR128" s="41"/>
      <c r="SS128" s="41"/>
      <c r="ST128" s="41"/>
      <c r="SU128" s="41"/>
      <c r="SV128" s="41"/>
      <c r="SW128" s="41"/>
      <c r="SX128" s="41"/>
      <c r="SY128" s="41"/>
      <c r="SZ128" s="41"/>
      <c r="TA128" s="41"/>
      <c r="TB128" s="41"/>
      <c r="TC128" s="41"/>
      <c r="TD128" s="41"/>
      <c r="TE128" s="41"/>
      <c r="TF128" s="41"/>
      <c r="TG128" s="41"/>
      <c r="TH128" s="41"/>
      <c r="TI128" s="41"/>
      <c r="TJ128" s="41"/>
      <c r="TK128" s="41"/>
      <c r="TL128" s="41"/>
      <c r="TM128" s="41"/>
      <c r="TN128" s="41"/>
      <c r="TO128" s="41"/>
      <c r="TP128" s="41"/>
      <c r="TQ128" s="41"/>
      <c r="TR128" s="41"/>
      <c r="TS128" s="41"/>
      <c r="TT128" s="41"/>
      <c r="TU128" s="41"/>
      <c r="TV128" s="41"/>
      <c r="TW128" s="41"/>
      <c r="TX128" s="41"/>
      <c r="TY128" s="41"/>
      <c r="TZ128" s="41"/>
      <c r="UA128" s="41"/>
      <c r="UB128" s="41"/>
      <c r="UC128" s="41"/>
      <c r="UD128" s="41"/>
      <c r="UE128" s="41"/>
      <c r="UF128" s="41"/>
      <c r="UG128" s="41"/>
      <c r="UH128" s="41"/>
      <c r="UI128" s="41"/>
      <c r="UJ128" s="41"/>
      <c r="UK128" s="41"/>
      <c r="UL128" s="41"/>
      <c r="UM128" s="41"/>
      <c r="UN128" s="41"/>
      <c r="UO128" s="41"/>
      <c r="UP128" s="41"/>
      <c r="UQ128" s="41"/>
      <c r="UR128" s="41"/>
      <c r="US128" s="41"/>
      <c r="UT128" s="41"/>
      <c r="UU128" s="41"/>
      <c r="UV128" s="41"/>
      <c r="UW128" s="41"/>
      <c r="UX128" s="41"/>
      <c r="UY128" s="41"/>
      <c r="UZ128" s="41"/>
      <c r="VA128" s="41"/>
      <c r="VB128" s="41"/>
      <c r="VC128" s="41"/>
      <c r="VD128" s="41"/>
      <c r="VE128" s="41"/>
      <c r="VF128" s="41"/>
      <c r="VG128" s="41"/>
      <c r="VH128" s="41"/>
      <c r="VI128" s="41"/>
      <c r="VJ128" s="41"/>
      <c r="VK128" s="41"/>
      <c r="VL128" s="41"/>
      <c r="VM128" s="41"/>
      <c r="VN128" s="41"/>
      <c r="VO128" s="41"/>
      <c r="VP128" s="41"/>
      <c r="VQ128" s="41"/>
      <c r="VR128" s="41"/>
      <c r="VS128" s="41"/>
      <c r="VT128" s="41"/>
      <c r="VU128" s="41"/>
      <c r="VV128" s="41"/>
      <c r="VW128" s="41"/>
      <c r="VX128" s="41"/>
      <c r="VY128" s="41"/>
      <c r="VZ128" s="41"/>
      <c r="WA128" s="41"/>
      <c r="WB128" s="41"/>
      <c r="WC128" s="41"/>
      <c r="WD128" s="41"/>
      <c r="WE128" s="41"/>
      <c r="WF128" s="41"/>
      <c r="WG128" s="41"/>
      <c r="WH128" s="41"/>
      <c r="WI128" s="41"/>
      <c r="WJ128" s="41"/>
      <c r="WK128" s="41"/>
      <c r="WL128" s="41"/>
      <c r="WM128" s="41"/>
      <c r="WN128" s="41"/>
      <c r="WO128" s="41"/>
      <c r="WP128" s="41"/>
      <c r="WQ128" s="41"/>
      <c r="WR128" s="41"/>
      <c r="WS128" s="41"/>
      <c r="WT128" s="41"/>
      <c r="WU128" s="41"/>
      <c r="WV128" s="41"/>
      <c r="WW128" s="41"/>
      <c r="WX128" s="41"/>
      <c r="WY128" s="41"/>
      <c r="WZ128" s="41"/>
      <c r="XA128" s="41"/>
      <c r="XB128" s="41"/>
      <c r="XC128" s="41"/>
      <c r="XD128" s="41"/>
      <c r="XE128" s="41"/>
      <c r="XF128" s="41"/>
      <c r="XG128" s="41"/>
      <c r="XH128" s="41"/>
      <c r="XI128" s="41"/>
      <c r="XJ128" s="41"/>
      <c r="XK128" s="41"/>
      <c r="XL128" s="41"/>
      <c r="XM128" s="41"/>
      <c r="XN128" s="41"/>
      <c r="XO128" s="41"/>
      <c r="XP128" s="41"/>
      <c r="XQ128" s="41"/>
      <c r="XR128" s="41"/>
      <c r="XS128" s="41"/>
      <c r="XT128" s="41"/>
      <c r="XU128" s="41"/>
      <c r="XV128" s="41"/>
      <c r="XW128" s="41"/>
      <c r="XX128" s="41"/>
      <c r="XY128" s="41"/>
      <c r="XZ128" s="41"/>
      <c r="YA128" s="41"/>
      <c r="YB128" s="41"/>
      <c r="YC128" s="41"/>
      <c r="YD128" s="41"/>
      <c r="YE128" s="41"/>
      <c r="YF128" s="41"/>
      <c r="YG128" s="41"/>
      <c r="YH128" s="41"/>
      <c r="YI128" s="41"/>
      <c r="YJ128" s="41"/>
      <c r="YK128" s="41"/>
      <c r="YL128" s="41"/>
      <c r="YM128" s="41"/>
      <c r="YN128" s="41"/>
      <c r="YO128" s="41"/>
      <c r="YP128" s="41"/>
      <c r="YQ128" s="41"/>
      <c r="YR128" s="41"/>
      <c r="YS128" s="41"/>
      <c r="YT128" s="41"/>
      <c r="YU128" s="41"/>
      <c r="YV128" s="41"/>
      <c r="YW128" s="41"/>
      <c r="YX128" s="41"/>
      <c r="YY128" s="41"/>
      <c r="YZ128" s="41"/>
      <c r="ZA128" s="41"/>
      <c r="ZB128" s="41"/>
      <c r="ZC128" s="41"/>
      <c r="ZD128" s="41"/>
      <c r="ZE128" s="41"/>
      <c r="ZF128" s="41"/>
      <c r="ZG128" s="41"/>
      <c r="ZH128" s="41"/>
      <c r="ZI128" s="41"/>
      <c r="ZJ128" s="41"/>
      <c r="ZK128" s="41"/>
      <c r="ZL128" s="41"/>
      <c r="ZM128" s="41"/>
      <c r="ZN128" s="41"/>
      <c r="ZO128" s="41"/>
      <c r="ZP128" s="41"/>
      <c r="ZQ128" s="41"/>
      <c r="ZR128" s="41"/>
      <c r="ZS128" s="41"/>
      <c r="ZT128" s="41"/>
      <c r="ZU128" s="41"/>
      <c r="ZV128" s="41"/>
      <c r="ZW128" s="41"/>
      <c r="ZX128" s="41"/>
      <c r="ZY128" s="41"/>
      <c r="ZZ128" s="41"/>
      <c r="AAA128" s="41"/>
      <c r="AAB128" s="41"/>
      <c r="AAC128" s="41"/>
      <c r="AAD128" s="41"/>
      <c r="AAE128" s="41"/>
      <c r="AAF128" s="41"/>
      <c r="AAG128" s="41"/>
      <c r="AAH128" s="41"/>
      <c r="AAI128" s="41"/>
      <c r="AAJ128" s="41"/>
      <c r="AAK128" s="41"/>
      <c r="AAL128" s="41"/>
      <c r="AAM128" s="41"/>
      <c r="AAN128" s="41"/>
      <c r="AAO128" s="41"/>
      <c r="AAP128" s="41"/>
      <c r="AAQ128" s="41"/>
      <c r="AAR128" s="41"/>
      <c r="AAS128" s="41"/>
      <c r="AAT128" s="41"/>
      <c r="AAU128" s="41"/>
      <c r="AAV128" s="41"/>
      <c r="AAW128" s="41"/>
      <c r="AAX128" s="41"/>
      <c r="AAY128" s="41"/>
      <c r="AAZ128" s="41"/>
      <c r="ABA128" s="41"/>
      <c r="ABB128" s="41"/>
      <c r="ABC128" s="41"/>
      <c r="ABD128" s="41"/>
      <c r="ABE128" s="41"/>
      <c r="ABF128" s="41"/>
      <c r="ABG128" s="41"/>
      <c r="ABH128" s="41"/>
      <c r="ABI128" s="41"/>
      <c r="ABJ128" s="41"/>
      <c r="ABK128" s="41"/>
      <c r="ABL128" s="41"/>
      <c r="ABM128" s="41"/>
      <c r="ABN128" s="41"/>
      <c r="ABO128" s="41"/>
      <c r="ABP128" s="41"/>
      <c r="ABQ128" s="41"/>
      <c r="ABR128" s="41"/>
      <c r="ABS128" s="41"/>
      <c r="ABT128" s="41"/>
      <c r="ABU128" s="41"/>
      <c r="ABV128" s="41"/>
      <c r="ABW128" s="41"/>
      <c r="ABX128" s="41"/>
      <c r="ABY128" s="41"/>
      <c r="ABZ128" s="41"/>
      <c r="ACA128" s="41"/>
      <c r="ACB128" s="41"/>
      <c r="ACC128" s="41"/>
      <c r="ACD128" s="41"/>
      <c r="ACE128" s="41"/>
      <c r="ACF128" s="41"/>
      <c r="ACG128" s="41"/>
      <c r="ACH128" s="41"/>
      <c r="ACI128" s="41"/>
      <c r="ACJ128" s="41"/>
      <c r="ACK128" s="41"/>
      <c r="ACL128" s="41"/>
      <c r="ACM128" s="41"/>
      <c r="ACN128" s="41"/>
      <c r="ACO128" s="41"/>
      <c r="ACP128" s="41"/>
      <c r="ACQ128" s="41"/>
      <c r="ACR128" s="41"/>
      <c r="ACS128" s="41"/>
      <c r="ACT128" s="41"/>
      <c r="ACU128" s="41"/>
      <c r="ACV128" s="41"/>
      <c r="ACW128" s="41"/>
      <c r="ACX128" s="41"/>
      <c r="ACY128" s="41"/>
      <c r="ACZ128" s="41"/>
      <c r="ADA128" s="41"/>
      <c r="ADB128" s="41"/>
      <c r="ADC128" s="41"/>
      <c r="ADD128" s="41"/>
      <c r="ADE128" s="41"/>
      <c r="ADF128" s="41"/>
      <c r="ADG128" s="41"/>
      <c r="ADH128" s="41"/>
      <c r="ADI128" s="41"/>
      <c r="ADJ128" s="41"/>
      <c r="ADK128" s="41"/>
      <c r="ADL128" s="41"/>
      <c r="ADM128" s="41"/>
      <c r="ADN128" s="41"/>
      <c r="ADO128" s="41"/>
      <c r="ADP128" s="41"/>
      <c r="ADQ128" s="41"/>
      <c r="ADR128" s="41"/>
      <c r="ADS128" s="41"/>
      <c r="ADT128" s="41"/>
      <c r="ADU128" s="41"/>
      <c r="ADV128" s="41"/>
      <c r="ADW128" s="41"/>
      <c r="ADX128" s="41"/>
      <c r="ADY128" s="41"/>
      <c r="ADZ128" s="41"/>
      <c r="AEA128" s="41"/>
      <c r="AEB128" s="41"/>
      <c r="AEC128" s="41"/>
      <c r="AED128" s="41"/>
      <c r="AEE128" s="41"/>
      <c r="AEF128" s="41"/>
      <c r="AEG128" s="41"/>
      <c r="AEH128" s="41"/>
      <c r="AEI128" s="41"/>
      <c r="AEJ128" s="41"/>
      <c r="AEK128" s="41"/>
      <c r="AEL128" s="41"/>
      <c r="AEM128" s="41"/>
      <c r="AEN128" s="41"/>
      <c r="AEO128" s="41"/>
      <c r="AEP128" s="41"/>
      <c r="AEQ128" s="41"/>
      <c r="AER128" s="41"/>
      <c r="AES128" s="41"/>
      <c r="AET128" s="41"/>
      <c r="AEU128" s="41"/>
      <c r="AEV128" s="41"/>
      <c r="AEW128" s="41"/>
      <c r="AEX128" s="41"/>
      <c r="AEY128" s="41"/>
      <c r="AEZ128" s="41"/>
      <c r="AFA128" s="41"/>
      <c r="AFB128" s="41"/>
      <c r="AFC128" s="41"/>
      <c r="AFD128" s="41"/>
      <c r="AFE128" s="41"/>
      <c r="AFF128" s="41"/>
      <c r="AFG128" s="41"/>
      <c r="AFH128" s="41"/>
      <c r="AFI128" s="41"/>
      <c r="AFJ128" s="41"/>
      <c r="AFK128" s="41"/>
      <c r="AFL128" s="41"/>
      <c r="AFM128" s="41"/>
      <c r="AFN128" s="41"/>
      <c r="AFO128" s="41"/>
      <c r="AFP128" s="41"/>
      <c r="AFQ128" s="41"/>
      <c r="AFR128" s="41"/>
      <c r="AFS128" s="41"/>
      <c r="AFT128" s="41"/>
      <c r="AFU128" s="41"/>
      <c r="AFV128" s="41"/>
      <c r="AFW128" s="41"/>
      <c r="AFX128" s="41"/>
      <c r="AFY128" s="41"/>
      <c r="AFZ128" s="41"/>
      <c r="AGA128" s="41"/>
      <c r="AGB128" s="41"/>
      <c r="AGC128" s="41"/>
      <c r="AGD128" s="41"/>
      <c r="AGE128" s="41"/>
      <c r="AGF128" s="41"/>
      <c r="AGG128" s="41"/>
      <c r="AGH128" s="41"/>
      <c r="AGI128" s="41"/>
      <c r="AGJ128" s="41"/>
      <c r="AGK128" s="41"/>
      <c r="AGL128" s="41"/>
      <c r="AGM128" s="41"/>
      <c r="AGN128" s="41"/>
      <c r="AGO128" s="41"/>
      <c r="AGP128" s="41"/>
      <c r="AGQ128" s="41"/>
      <c r="AGR128" s="41"/>
      <c r="AGS128" s="41"/>
      <c r="AGT128" s="41"/>
      <c r="AGU128" s="41"/>
      <c r="AGV128" s="41"/>
      <c r="AGW128" s="41"/>
      <c r="AGX128" s="41"/>
      <c r="AGY128" s="41"/>
      <c r="AGZ128" s="41"/>
      <c r="AHA128" s="41"/>
      <c r="AHB128" s="41"/>
      <c r="AHC128" s="41"/>
      <c r="AHD128" s="41"/>
      <c r="AHE128" s="41"/>
      <c r="AHF128" s="41"/>
      <c r="AHG128" s="41"/>
      <c r="AHH128" s="41"/>
      <c r="AHI128" s="41"/>
      <c r="AHJ128" s="41"/>
      <c r="AHK128" s="41"/>
      <c r="AHL128" s="41"/>
      <c r="AHM128" s="41"/>
      <c r="AHN128" s="41"/>
      <c r="AHO128" s="41"/>
      <c r="AHP128" s="41"/>
      <c r="AHQ128" s="41"/>
      <c r="AHR128" s="41"/>
      <c r="AHS128" s="41"/>
      <c r="AHT128" s="41"/>
      <c r="AHU128" s="41"/>
      <c r="AHV128" s="41"/>
      <c r="AHW128" s="41"/>
      <c r="AHX128" s="41"/>
      <c r="AHY128" s="41"/>
      <c r="AHZ128" s="41"/>
      <c r="AIA128" s="41"/>
      <c r="AIB128" s="41"/>
      <c r="AIC128" s="41"/>
      <c r="AID128" s="41"/>
      <c r="AIE128" s="41"/>
      <c r="AIF128" s="41"/>
      <c r="AIG128" s="41"/>
      <c r="AIH128" s="41"/>
      <c r="AII128" s="41"/>
      <c r="AIJ128" s="41"/>
      <c r="AIK128" s="41"/>
      <c r="AIL128" s="41"/>
      <c r="AIM128" s="41"/>
      <c r="AIN128" s="41"/>
      <c r="AIO128" s="41"/>
      <c r="AIP128" s="41"/>
      <c r="AIQ128" s="41"/>
      <c r="AIR128" s="41"/>
      <c r="AIS128" s="41"/>
      <c r="AIT128" s="41"/>
      <c r="AIU128" s="41"/>
      <c r="AIV128" s="41"/>
      <c r="AIW128" s="41"/>
      <c r="AIX128" s="41"/>
      <c r="AIY128" s="41"/>
      <c r="AIZ128" s="41"/>
      <c r="AJA128" s="41"/>
      <c r="AJB128" s="41"/>
      <c r="AJC128" s="41"/>
      <c r="AJD128" s="41"/>
      <c r="AJE128" s="41"/>
      <c r="AJF128" s="41"/>
      <c r="AJG128" s="41"/>
      <c r="AJH128" s="41"/>
      <c r="AJI128" s="41"/>
      <c r="AJJ128" s="41"/>
      <c r="AJK128" s="41"/>
      <c r="AJL128" s="41"/>
      <c r="AJM128" s="41"/>
      <c r="AJN128" s="41"/>
      <c r="AJO128" s="41"/>
      <c r="AJP128" s="41"/>
      <c r="AJQ128" s="41"/>
      <c r="AJR128" s="41"/>
      <c r="AJS128" s="41"/>
      <c r="AJT128" s="41"/>
      <c r="AJU128" s="41"/>
      <c r="AJV128" s="41"/>
      <c r="AJW128" s="41"/>
      <c r="AJX128" s="41"/>
      <c r="AJY128" s="41"/>
      <c r="AJZ128" s="41"/>
      <c r="AKA128" s="41"/>
      <c r="AKB128" s="41"/>
      <c r="AKC128" s="41"/>
      <c r="AKD128" s="41"/>
      <c r="AKE128" s="41"/>
      <c r="AKF128" s="41"/>
      <c r="AKG128" s="41"/>
      <c r="AKH128" s="41"/>
      <c r="AKI128" s="41"/>
      <c r="AKJ128" s="41"/>
      <c r="AKK128" s="41"/>
      <c r="AKL128" s="41"/>
      <c r="AKM128" s="41"/>
      <c r="AKN128" s="41"/>
      <c r="AKO128" s="41"/>
      <c r="AKP128" s="41"/>
      <c r="AKQ128" s="41"/>
      <c r="AKR128" s="41"/>
      <c r="AKS128" s="41"/>
      <c r="AKT128" s="41"/>
      <c r="AKU128" s="41"/>
      <c r="AKV128" s="41"/>
      <c r="AKW128" s="41"/>
      <c r="AKX128" s="41"/>
      <c r="AKY128" s="41"/>
      <c r="AKZ128" s="41"/>
      <c r="ALA128" s="41"/>
      <c r="ALB128" s="41"/>
      <c r="ALC128" s="41"/>
      <c r="ALD128" s="41"/>
      <c r="ALE128" s="41"/>
      <c r="ALF128" s="41"/>
      <c r="ALG128" s="41"/>
      <c r="ALH128" s="41"/>
      <c r="ALI128" s="41"/>
      <c r="ALJ128" s="41"/>
      <c r="ALK128" s="41"/>
      <c r="ALL128" s="41"/>
      <c r="ALM128" s="41"/>
      <c r="ALN128" s="41"/>
      <c r="ALO128" s="41"/>
      <c r="ALP128" s="41"/>
      <c r="ALQ128" s="41"/>
      <c r="ALR128" s="41"/>
      <c r="ALS128" s="41"/>
      <c r="ALT128" s="41"/>
      <c r="ALU128" s="41"/>
      <c r="ALV128" s="41"/>
      <c r="ALW128" s="41"/>
      <c r="ALX128" s="41"/>
      <c r="ALY128" s="41"/>
      <c r="ALZ128" s="41"/>
      <c r="AMA128" s="41"/>
      <c r="AMB128" s="41"/>
      <c r="AMC128" s="41"/>
      <c r="AMD128" s="41"/>
      <c r="AME128" s="41"/>
      <c r="AMF128" s="41"/>
      <c r="AMG128" s="41"/>
      <c r="AMH128" s="41"/>
      <c r="AMI128" s="41"/>
      <c r="AMJ128" s="41"/>
    </row>
    <row r="129" spans="1:1024" x14ac:dyDescent="0.25">
      <c r="A129" s="41"/>
      <c r="B129" s="42"/>
      <c r="C129" s="41"/>
      <c r="D129" s="40"/>
      <c r="E129" s="41"/>
      <c r="F129" s="41"/>
      <c r="G129" s="86"/>
      <c r="H129" s="86"/>
      <c r="I129" s="223"/>
      <c r="J129" s="224"/>
      <c r="K129" s="225"/>
      <c r="L129" s="43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41"/>
      <c r="BD129" s="41"/>
      <c r="BE129" s="41"/>
      <c r="BF129" s="41"/>
      <c r="BG129" s="41"/>
      <c r="BH129" s="41"/>
      <c r="BI129" s="41"/>
      <c r="BJ129" s="41"/>
      <c r="BK129" s="41"/>
      <c r="BL129" s="41"/>
      <c r="BM129" s="41"/>
      <c r="BN129" s="41"/>
      <c r="BO129" s="41"/>
      <c r="BP129" s="41"/>
      <c r="BQ129" s="41"/>
      <c r="BR129" s="41"/>
      <c r="BS129" s="41"/>
      <c r="BT129" s="41"/>
      <c r="BU129" s="41"/>
      <c r="BV129" s="41"/>
      <c r="BW129" s="41"/>
      <c r="BX129" s="41"/>
      <c r="BY129" s="41"/>
      <c r="BZ129" s="41"/>
      <c r="CA129" s="41"/>
      <c r="CB129" s="41"/>
      <c r="CC129" s="41"/>
      <c r="CD129" s="41"/>
      <c r="CE129" s="41"/>
      <c r="CF129" s="41"/>
      <c r="CG129" s="41"/>
      <c r="CH129" s="41"/>
      <c r="CI129" s="41"/>
      <c r="CJ129" s="41"/>
      <c r="CK129" s="41"/>
      <c r="CL129" s="41"/>
      <c r="CM129" s="41"/>
      <c r="CN129" s="41"/>
      <c r="CO129" s="41"/>
      <c r="CP129" s="41"/>
      <c r="CQ129" s="41"/>
      <c r="CR129" s="41"/>
      <c r="CS129" s="41"/>
      <c r="CT129" s="41"/>
      <c r="CU129" s="41"/>
      <c r="CV129" s="41"/>
      <c r="CW129" s="41"/>
      <c r="CX129" s="41"/>
      <c r="CY129" s="41"/>
      <c r="CZ129" s="41"/>
      <c r="DA129" s="41"/>
      <c r="DB129" s="41"/>
      <c r="DC129" s="41"/>
      <c r="DD129" s="41"/>
      <c r="DE129" s="41"/>
      <c r="DF129" s="41"/>
      <c r="DG129" s="41"/>
      <c r="DH129" s="41"/>
      <c r="DI129" s="41"/>
      <c r="DJ129" s="41"/>
      <c r="DK129" s="41"/>
      <c r="DL129" s="41"/>
      <c r="DM129" s="41"/>
      <c r="DN129" s="41"/>
      <c r="DO129" s="41"/>
      <c r="DP129" s="41"/>
      <c r="DQ129" s="41"/>
      <c r="DR129" s="41"/>
      <c r="DS129" s="41"/>
      <c r="DT129" s="41"/>
      <c r="DU129" s="41"/>
      <c r="DV129" s="41"/>
      <c r="DW129" s="41"/>
      <c r="DX129" s="41"/>
      <c r="DY129" s="41"/>
      <c r="DZ129" s="41"/>
      <c r="EA129" s="41"/>
      <c r="EB129" s="41"/>
      <c r="EC129" s="41"/>
      <c r="ED129" s="41"/>
      <c r="EE129" s="41"/>
      <c r="EF129" s="41"/>
      <c r="EG129" s="41"/>
      <c r="EH129" s="41"/>
      <c r="EI129" s="41"/>
      <c r="EJ129" s="41"/>
      <c r="EK129" s="41"/>
      <c r="EL129" s="41"/>
      <c r="EM129" s="41"/>
      <c r="EN129" s="41"/>
      <c r="EO129" s="41"/>
      <c r="EP129" s="41"/>
      <c r="EQ129" s="41"/>
      <c r="ER129" s="41"/>
      <c r="ES129" s="41"/>
      <c r="ET129" s="41"/>
      <c r="EU129" s="41"/>
      <c r="EV129" s="41"/>
      <c r="EW129" s="41"/>
      <c r="EX129" s="41"/>
      <c r="EY129" s="41"/>
      <c r="EZ129" s="41"/>
      <c r="FA129" s="41"/>
      <c r="FB129" s="41"/>
      <c r="FC129" s="41"/>
      <c r="FD129" s="41"/>
      <c r="FE129" s="41"/>
      <c r="FF129" s="41"/>
      <c r="FG129" s="41"/>
      <c r="FH129" s="41"/>
      <c r="FI129" s="41"/>
      <c r="FJ129" s="41"/>
      <c r="FK129" s="41"/>
      <c r="FL129" s="41"/>
      <c r="FM129" s="41"/>
      <c r="FN129" s="41"/>
      <c r="FO129" s="41"/>
      <c r="FP129" s="41"/>
      <c r="FQ129" s="41"/>
      <c r="FR129" s="41"/>
      <c r="FS129" s="41"/>
      <c r="FT129" s="41"/>
      <c r="FU129" s="41"/>
      <c r="FV129" s="41"/>
      <c r="FW129" s="41"/>
      <c r="FX129" s="41"/>
      <c r="FY129" s="41"/>
      <c r="FZ129" s="41"/>
      <c r="GA129" s="41"/>
      <c r="GB129" s="41"/>
      <c r="GC129" s="41"/>
      <c r="GD129" s="41"/>
      <c r="GE129" s="41"/>
      <c r="GF129" s="41"/>
      <c r="GG129" s="41"/>
      <c r="GH129" s="41"/>
      <c r="GI129" s="41"/>
      <c r="GJ129" s="41"/>
      <c r="GK129" s="41"/>
      <c r="GL129" s="41"/>
      <c r="GM129" s="41"/>
      <c r="GN129" s="41"/>
      <c r="GO129" s="41"/>
      <c r="GP129" s="41"/>
      <c r="GQ129" s="41"/>
      <c r="GR129" s="41"/>
      <c r="GS129" s="41"/>
      <c r="GT129" s="41"/>
      <c r="GU129" s="41"/>
      <c r="GV129" s="41"/>
      <c r="GW129" s="41"/>
      <c r="GX129" s="41"/>
      <c r="GY129" s="41"/>
      <c r="GZ129" s="41"/>
      <c r="HA129" s="41"/>
      <c r="HB129" s="41"/>
      <c r="HC129" s="41"/>
      <c r="HD129" s="41"/>
      <c r="HE129" s="41"/>
      <c r="HF129" s="41"/>
      <c r="HG129" s="41"/>
      <c r="HH129" s="41"/>
      <c r="HI129" s="41"/>
      <c r="HJ129" s="41"/>
      <c r="HK129" s="41"/>
      <c r="HL129" s="41"/>
      <c r="HM129" s="41"/>
      <c r="HN129" s="41"/>
      <c r="HO129" s="41"/>
      <c r="HP129" s="41"/>
      <c r="HQ129" s="41"/>
      <c r="HR129" s="41"/>
      <c r="HS129" s="41"/>
      <c r="HT129" s="41"/>
      <c r="HU129" s="41"/>
      <c r="HV129" s="41"/>
      <c r="HW129" s="41"/>
      <c r="HX129" s="41"/>
      <c r="HY129" s="41"/>
      <c r="HZ129" s="41"/>
      <c r="IA129" s="41"/>
      <c r="IB129" s="41"/>
      <c r="IC129" s="41"/>
      <c r="ID129" s="41"/>
      <c r="IE129" s="41"/>
      <c r="IF129" s="41"/>
      <c r="IG129" s="41"/>
      <c r="IH129" s="41"/>
      <c r="II129" s="41"/>
      <c r="IJ129" s="41"/>
      <c r="IK129" s="41"/>
      <c r="IL129" s="41"/>
      <c r="IM129" s="41"/>
      <c r="IN129" s="41"/>
      <c r="IO129" s="41"/>
      <c r="IP129" s="41"/>
      <c r="IQ129" s="41"/>
      <c r="IR129" s="41"/>
      <c r="IS129" s="41"/>
      <c r="IT129" s="41"/>
      <c r="IU129" s="41"/>
      <c r="IV129" s="41"/>
      <c r="IW129" s="41"/>
      <c r="IX129" s="41"/>
      <c r="IY129" s="41"/>
      <c r="IZ129" s="41"/>
      <c r="JA129" s="41"/>
      <c r="JB129" s="41"/>
      <c r="JC129" s="41"/>
      <c r="JD129" s="41"/>
      <c r="JE129" s="41"/>
      <c r="JF129" s="41"/>
      <c r="JG129" s="41"/>
      <c r="JH129" s="41"/>
      <c r="JI129" s="41"/>
      <c r="JJ129" s="41"/>
      <c r="JK129" s="41"/>
      <c r="JL129" s="41"/>
      <c r="JM129" s="41"/>
      <c r="JN129" s="41"/>
      <c r="JO129" s="41"/>
      <c r="JP129" s="41"/>
      <c r="JQ129" s="41"/>
      <c r="JR129" s="41"/>
      <c r="JS129" s="41"/>
      <c r="JT129" s="41"/>
      <c r="JU129" s="41"/>
      <c r="JV129" s="41"/>
      <c r="JW129" s="41"/>
      <c r="JX129" s="41"/>
      <c r="JY129" s="41"/>
      <c r="JZ129" s="41"/>
      <c r="KA129" s="41"/>
      <c r="KB129" s="41"/>
      <c r="KC129" s="41"/>
      <c r="KD129" s="41"/>
      <c r="KE129" s="41"/>
      <c r="KF129" s="41"/>
      <c r="KG129" s="41"/>
      <c r="KH129" s="41"/>
      <c r="KI129" s="41"/>
      <c r="KJ129" s="41"/>
      <c r="KK129" s="41"/>
      <c r="KL129" s="41"/>
      <c r="KM129" s="41"/>
      <c r="KN129" s="41"/>
      <c r="KO129" s="41"/>
      <c r="KP129" s="41"/>
      <c r="KQ129" s="41"/>
      <c r="KR129" s="41"/>
      <c r="KS129" s="41"/>
      <c r="KT129" s="41"/>
      <c r="KU129" s="41"/>
      <c r="KV129" s="41"/>
      <c r="KW129" s="41"/>
      <c r="KX129" s="41"/>
      <c r="KY129" s="41"/>
      <c r="KZ129" s="41"/>
      <c r="LA129" s="41"/>
      <c r="LB129" s="41"/>
      <c r="LC129" s="41"/>
      <c r="LD129" s="41"/>
      <c r="LE129" s="41"/>
      <c r="LF129" s="41"/>
      <c r="LG129" s="41"/>
      <c r="LH129" s="41"/>
      <c r="LI129" s="41"/>
      <c r="LJ129" s="41"/>
      <c r="LK129" s="41"/>
      <c r="LL129" s="41"/>
      <c r="LM129" s="41"/>
      <c r="LN129" s="41"/>
      <c r="LO129" s="41"/>
      <c r="LP129" s="41"/>
      <c r="LQ129" s="41"/>
      <c r="LR129" s="41"/>
      <c r="LS129" s="41"/>
      <c r="LT129" s="41"/>
      <c r="LU129" s="41"/>
      <c r="LV129" s="41"/>
      <c r="LW129" s="41"/>
      <c r="LX129" s="41"/>
      <c r="LY129" s="41"/>
      <c r="LZ129" s="41"/>
      <c r="MA129" s="41"/>
      <c r="MB129" s="41"/>
      <c r="MC129" s="41"/>
      <c r="MD129" s="41"/>
      <c r="ME129" s="41"/>
      <c r="MF129" s="41"/>
      <c r="MG129" s="41"/>
      <c r="MH129" s="41"/>
      <c r="MI129" s="41"/>
      <c r="MJ129" s="41"/>
      <c r="MK129" s="41"/>
      <c r="ML129" s="41"/>
      <c r="MM129" s="41"/>
      <c r="MN129" s="41"/>
      <c r="MO129" s="41"/>
      <c r="MP129" s="41"/>
      <c r="MQ129" s="41"/>
      <c r="MR129" s="41"/>
      <c r="MS129" s="41"/>
      <c r="MT129" s="41"/>
      <c r="MU129" s="41"/>
      <c r="MV129" s="41"/>
      <c r="MW129" s="41"/>
      <c r="MX129" s="41"/>
      <c r="MY129" s="41"/>
      <c r="MZ129" s="41"/>
      <c r="NA129" s="41"/>
      <c r="NB129" s="41"/>
      <c r="NC129" s="41"/>
      <c r="ND129" s="41"/>
      <c r="NE129" s="41"/>
      <c r="NF129" s="41"/>
      <c r="NG129" s="41"/>
      <c r="NH129" s="41"/>
      <c r="NI129" s="41"/>
      <c r="NJ129" s="41"/>
      <c r="NK129" s="41"/>
      <c r="NL129" s="41"/>
      <c r="NM129" s="41"/>
      <c r="NN129" s="41"/>
      <c r="NO129" s="41"/>
      <c r="NP129" s="41"/>
      <c r="NQ129" s="41"/>
      <c r="NR129" s="41"/>
      <c r="NS129" s="41"/>
      <c r="NT129" s="41"/>
      <c r="NU129" s="41"/>
      <c r="NV129" s="41"/>
      <c r="NW129" s="41"/>
      <c r="NX129" s="41"/>
      <c r="NY129" s="41"/>
      <c r="NZ129" s="41"/>
      <c r="OA129" s="41"/>
      <c r="OB129" s="41"/>
      <c r="OC129" s="41"/>
      <c r="OD129" s="41"/>
      <c r="OE129" s="41"/>
      <c r="OF129" s="41"/>
      <c r="OG129" s="41"/>
      <c r="OH129" s="41"/>
      <c r="OI129" s="41"/>
      <c r="OJ129" s="41"/>
      <c r="OK129" s="41"/>
      <c r="OL129" s="41"/>
      <c r="OM129" s="41"/>
      <c r="ON129" s="41"/>
      <c r="OO129" s="41"/>
      <c r="OP129" s="41"/>
      <c r="OQ129" s="41"/>
      <c r="OR129" s="41"/>
      <c r="OS129" s="41"/>
      <c r="OT129" s="41"/>
      <c r="OU129" s="41"/>
      <c r="OV129" s="41"/>
      <c r="OW129" s="41"/>
      <c r="OX129" s="41"/>
      <c r="OY129" s="41"/>
      <c r="OZ129" s="41"/>
      <c r="PA129" s="41"/>
      <c r="PB129" s="41"/>
      <c r="PC129" s="41"/>
      <c r="PD129" s="41"/>
      <c r="PE129" s="41"/>
      <c r="PF129" s="41"/>
      <c r="PG129" s="41"/>
      <c r="PH129" s="41"/>
      <c r="PI129" s="41"/>
      <c r="PJ129" s="41"/>
      <c r="PK129" s="41"/>
      <c r="PL129" s="41"/>
      <c r="PM129" s="41"/>
      <c r="PN129" s="41"/>
      <c r="PO129" s="41"/>
      <c r="PP129" s="41"/>
      <c r="PQ129" s="41"/>
      <c r="PR129" s="41"/>
      <c r="PS129" s="41"/>
      <c r="PT129" s="41"/>
      <c r="PU129" s="41"/>
      <c r="PV129" s="41"/>
      <c r="PW129" s="41"/>
      <c r="PX129" s="41"/>
      <c r="PY129" s="41"/>
      <c r="PZ129" s="41"/>
      <c r="QA129" s="41"/>
      <c r="QB129" s="41"/>
      <c r="QC129" s="41"/>
      <c r="QD129" s="41"/>
      <c r="QE129" s="41"/>
      <c r="QF129" s="41"/>
      <c r="QG129" s="41"/>
      <c r="QH129" s="41"/>
      <c r="QI129" s="41"/>
      <c r="QJ129" s="41"/>
      <c r="QK129" s="41"/>
      <c r="QL129" s="41"/>
      <c r="QM129" s="41"/>
      <c r="QN129" s="41"/>
      <c r="QO129" s="41"/>
      <c r="QP129" s="41"/>
      <c r="QQ129" s="41"/>
      <c r="QR129" s="41"/>
      <c r="QS129" s="41"/>
      <c r="QT129" s="41"/>
      <c r="QU129" s="41"/>
      <c r="QV129" s="41"/>
      <c r="QW129" s="41"/>
      <c r="QX129" s="41"/>
      <c r="QY129" s="41"/>
      <c r="QZ129" s="41"/>
      <c r="RA129" s="41"/>
      <c r="RB129" s="41"/>
      <c r="RC129" s="41"/>
      <c r="RD129" s="41"/>
      <c r="RE129" s="41"/>
      <c r="RF129" s="41"/>
      <c r="RG129" s="41"/>
      <c r="RH129" s="41"/>
      <c r="RI129" s="41"/>
      <c r="RJ129" s="41"/>
      <c r="RK129" s="41"/>
      <c r="RL129" s="41"/>
      <c r="RM129" s="41"/>
      <c r="RN129" s="41"/>
      <c r="RO129" s="41"/>
      <c r="RP129" s="41"/>
      <c r="RQ129" s="41"/>
      <c r="RR129" s="41"/>
      <c r="RS129" s="41"/>
      <c r="RT129" s="41"/>
      <c r="RU129" s="41"/>
      <c r="RV129" s="41"/>
      <c r="RW129" s="41"/>
      <c r="RX129" s="41"/>
      <c r="RY129" s="41"/>
      <c r="RZ129" s="41"/>
      <c r="SA129" s="41"/>
      <c r="SB129" s="41"/>
      <c r="SC129" s="41"/>
      <c r="SD129" s="41"/>
      <c r="SE129" s="41"/>
      <c r="SF129" s="41"/>
      <c r="SG129" s="41"/>
      <c r="SH129" s="41"/>
      <c r="SI129" s="41"/>
      <c r="SJ129" s="41"/>
      <c r="SK129" s="41"/>
      <c r="SL129" s="41"/>
      <c r="SM129" s="41"/>
      <c r="SN129" s="41"/>
      <c r="SO129" s="41"/>
      <c r="SP129" s="41"/>
      <c r="SQ129" s="41"/>
      <c r="SR129" s="41"/>
      <c r="SS129" s="41"/>
      <c r="ST129" s="41"/>
      <c r="SU129" s="41"/>
      <c r="SV129" s="41"/>
      <c r="SW129" s="41"/>
      <c r="SX129" s="41"/>
      <c r="SY129" s="41"/>
      <c r="SZ129" s="41"/>
      <c r="TA129" s="41"/>
      <c r="TB129" s="41"/>
      <c r="TC129" s="41"/>
      <c r="TD129" s="41"/>
      <c r="TE129" s="41"/>
      <c r="TF129" s="41"/>
      <c r="TG129" s="41"/>
      <c r="TH129" s="41"/>
      <c r="TI129" s="41"/>
      <c r="TJ129" s="41"/>
      <c r="TK129" s="41"/>
      <c r="TL129" s="41"/>
      <c r="TM129" s="41"/>
      <c r="TN129" s="41"/>
      <c r="TO129" s="41"/>
      <c r="TP129" s="41"/>
      <c r="TQ129" s="41"/>
      <c r="TR129" s="41"/>
      <c r="TS129" s="41"/>
      <c r="TT129" s="41"/>
      <c r="TU129" s="41"/>
      <c r="TV129" s="41"/>
      <c r="TW129" s="41"/>
      <c r="TX129" s="41"/>
      <c r="TY129" s="41"/>
      <c r="TZ129" s="41"/>
      <c r="UA129" s="41"/>
      <c r="UB129" s="41"/>
      <c r="UC129" s="41"/>
      <c r="UD129" s="41"/>
      <c r="UE129" s="41"/>
      <c r="UF129" s="41"/>
      <c r="UG129" s="41"/>
      <c r="UH129" s="41"/>
      <c r="UI129" s="41"/>
      <c r="UJ129" s="41"/>
      <c r="UK129" s="41"/>
      <c r="UL129" s="41"/>
      <c r="UM129" s="41"/>
      <c r="UN129" s="41"/>
      <c r="UO129" s="41"/>
      <c r="UP129" s="41"/>
      <c r="UQ129" s="41"/>
      <c r="UR129" s="41"/>
      <c r="US129" s="41"/>
      <c r="UT129" s="41"/>
      <c r="UU129" s="41"/>
      <c r="UV129" s="41"/>
      <c r="UW129" s="41"/>
      <c r="UX129" s="41"/>
      <c r="UY129" s="41"/>
      <c r="UZ129" s="41"/>
      <c r="VA129" s="41"/>
      <c r="VB129" s="41"/>
      <c r="VC129" s="41"/>
      <c r="VD129" s="41"/>
      <c r="VE129" s="41"/>
      <c r="VF129" s="41"/>
      <c r="VG129" s="41"/>
      <c r="VH129" s="41"/>
      <c r="VI129" s="41"/>
      <c r="VJ129" s="41"/>
      <c r="VK129" s="41"/>
      <c r="VL129" s="41"/>
      <c r="VM129" s="41"/>
      <c r="VN129" s="41"/>
      <c r="VO129" s="41"/>
      <c r="VP129" s="41"/>
      <c r="VQ129" s="41"/>
      <c r="VR129" s="41"/>
      <c r="VS129" s="41"/>
      <c r="VT129" s="41"/>
      <c r="VU129" s="41"/>
      <c r="VV129" s="41"/>
      <c r="VW129" s="41"/>
      <c r="VX129" s="41"/>
      <c r="VY129" s="41"/>
      <c r="VZ129" s="41"/>
      <c r="WA129" s="41"/>
      <c r="WB129" s="41"/>
      <c r="WC129" s="41"/>
      <c r="WD129" s="41"/>
      <c r="WE129" s="41"/>
      <c r="WF129" s="41"/>
      <c r="WG129" s="41"/>
      <c r="WH129" s="41"/>
      <c r="WI129" s="41"/>
      <c r="WJ129" s="41"/>
      <c r="WK129" s="41"/>
      <c r="WL129" s="41"/>
      <c r="WM129" s="41"/>
      <c r="WN129" s="41"/>
      <c r="WO129" s="41"/>
      <c r="WP129" s="41"/>
      <c r="WQ129" s="41"/>
      <c r="WR129" s="41"/>
      <c r="WS129" s="41"/>
      <c r="WT129" s="41"/>
      <c r="WU129" s="41"/>
      <c r="WV129" s="41"/>
      <c r="WW129" s="41"/>
      <c r="WX129" s="41"/>
      <c r="WY129" s="41"/>
      <c r="WZ129" s="41"/>
      <c r="XA129" s="41"/>
      <c r="XB129" s="41"/>
      <c r="XC129" s="41"/>
      <c r="XD129" s="41"/>
      <c r="XE129" s="41"/>
      <c r="XF129" s="41"/>
      <c r="XG129" s="41"/>
      <c r="XH129" s="41"/>
      <c r="XI129" s="41"/>
      <c r="XJ129" s="41"/>
      <c r="XK129" s="41"/>
      <c r="XL129" s="41"/>
      <c r="XM129" s="41"/>
      <c r="XN129" s="41"/>
      <c r="XO129" s="41"/>
      <c r="XP129" s="41"/>
      <c r="XQ129" s="41"/>
      <c r="XR129" s="41"/>
      <c r="XS129" s="41"/>
      <c r="XT129" s="41"/>
      <c r="XU129" s="41"/>
      <c r="XV129" s="41"/>
      <c r="XW129" s="41"/>
      <c r="XX129" s="41"/>
      <c r="XY129" s="41"/>
      <c r="XZ129" s="41"/>
      <c r="YA129" s="41"/>
      <c r="YB129" s="41"/>
      <c r="YC129" s="41"/>
      <c r="YD129" s="41"/>
      <c r="YE129" s="41"/>
      <c r="YF129" s="41"/>
      <c r="YG129" s="41"/>
      <c r="YH129" s="41"/>
      <c r="YI129" s="41"/>
      <c r="YJ129" s="41"/>
      <c r="YK129" s="41"/>
      <c r="YL129" s="41"/>
      <c r="YM129" s="41"/>
      <c r="YN129" s="41"/>
      <c r="YO129" s="41"/>
      <c r="YP129" s="41"/>
      <c r="YQ129" s="41"/>
      <c r="YR129" s="41"/>
      <c r="YS129" s="41"/>
      <c r="YT129" s="41"/>
      <c r="YU129" s="41"/>
      <c r="YV129" s="41"/>
      <c r="YW129" s="41"/>
      <c r="YX129" s="41"/>
      <c r="YY129" s="41"/>
      <c r="YZ129" s="41"/>
      <c r="ZA129" s="41"/>
      <c r="ZB129" s="41"/>
      <c r="ZC129" s="41"/>
      <c r="ZD129" s="41"/>
      <c r="ZE129" s="41"/>
      <c r="ZF129" s="41"/>
      <c r="ZG129" s="41"/>
      <c r="ZH129" s="41"/>
      <c r="ZI129" s="41"/>
      <c r="ZJ129" s="41"/>
      <c r="ZK129" s="41"/>
      <c r="ZL129" s="41"/>
      <c r="ZM129" s="41"/>
      <c r="ZN129" s="41"/>
      <c r="ZO129" s="41"/>
      <c r="ZP129" s="41"/>
      <c r="ZQ129" s="41"/>
      <c r="ZR129" s="41"/>
      <c r="ZS129" s="41"/>
      <c r="ZT129" s="41"/>
      <c r="ZU129" s="41"/>
      <c r="ZV129" s="41"/>
      <c r="ZW129" s="41"/>
      <c r="ZX129" s="41"/>
      <c r="ZY129" s="41"/>
      <c r="ZZ129" s="41"/>
      <c r="AAA129" s="41"/>
      <c r="AAB129" s="41"/>
      <c r="AAC129" s="41"/>
      <c r="AAD129" s="41"/>
      <c r="AAE129" s="41"/>
      <c r="AAF129" s="41"/>
      <c r="AAG129" s="41"/>
      <c r="AAH129" s="41"/>
      <c r="AAI129" s="41"/>
      <c r="AAJ129" s="41"/>
      <c r="AAK129" s="41"/>
      <c r="AAL129" s="41"/>
      <c r="AAM129" s="41"/>
      <c r="AAN129" s="41"/>
      <c r="AAO129" s="41"/>
      <c r="AAP129" s="41"/>
      <c r="AAQ129" s="41"/>
      <c r="AAR129" s="41"/>
      <c r="AAS129" s="41"/>
      <c r="AAT129" s="41"/>
      <c r="AAU129" s="41"/>
      <c r="AAV129" s="41"/>
      <c r="AAW129" s="41"/>
      <c r="AAX129" s="41"/>
      <c r="AAY129" s="41"/>
      <c r="AAZ129" s="41"/>
      <c r="ABA129" s="41"/>
      <c r="ABB129" s="41"/>
      <c r="ABC129" s="41"/>
      <c r="ABD129" s="41"/>
      <c r="ABE129" s="41"/>
      <c r="ABF129" s="41"/>
      <c r="ABG129" s="41"/>
      <c r="ABH129" s="41"/>
      <c r="ABI129" s="41"/>
      <c r="ABJ129" s="41"/>
      <c r="ABK129" s="41"/>
      <c r="ABL129" s="41"/>
      <c r="ABM129" s="41"/>
      <c r="ABN129" s="41"/>
      <c r="ABO129" s="41"/>
      <c r="ABP129" s="41"/>
      <c r="ABQ129" s="41"/>
      <c r="ABR129" s="41"/>
      <c r="ABS129" s="41"/>
      <c r="ABT129" s="41"/>
      <c r="ABU129" s="41"/>
      <c r="ABV129" s="41"/>
      <c r="ABW129" s="41"/>
      <c r="ABX129" s="41"/>
      <c r="ABY129" s="41"/>
      <c r="ABZ129" s="41"/>
      <c r="ACA129" s="41"/>
      <c r="ACB129" s="41"/>
      <c r="ACC129" s="41"/>
      <c r="ACD129" s="41"/>
      <c r="ACE129" s="41"/>
      <c r="ACF129" s="41"/>
      <c r="ACG129" s="41"/>
      <c r="ACH129" s="41"/>
      <c r="ACI129" s="41"/>
      <c r="ACJ129" s="41"/>
      <c r="ACK129" s="41"/>
      <c r="ACL129" s="41"/>
      <c r="ACM129" s="41"/>
      <c r="ACN129" s="41"/>
      <c r="ACO129" s="41"/>
      <c r="ACP129" s="41"/>
      <c r="ACQ129" s="41"/>
      <c r="ACR129" s="41"/>
      <c r="ACS129" s="41"/>
      <c r="ACT129" s="41"/>
      <c r="ACU129" s="41"/>
      <c r="ACV129" s="41"/>
      <c r="ACW129" s="41"/>
      <c r="ACX129" s="41"/>
      <c r="ACY129" s="41"/>
      <c r="ACZ129" s="41"/>
      <c r="ADA129" s="41"/>
      <c r="ADB129" s="41"/>
      <c r="ADC129" s="41"/>
      <c r="ADD129" s="41"/>
      <c r="ADE129" s="41"/>
      <c r="ADF129" s="41"/>
      <c r="ADG129" s="41"/>
      <c r="ADH129" s="41"/>
      <c r="ADI129" s="41"/>
      <c r="ADJ129" s="41"/>
      <c r="ADK129" s="41"/>
      <c r="ADL129" s="41"/>
      <c r="ADM129" s="41"/>
      <c r="ADN129" s="41"/>
      <c r="ADO129" s="41"/>
      <c r="ADP129" s="41"/>
      <c r="ADQ129" s="41"/>
      <c r="ADR129" s="41"/>
      <c r="ADS129" s="41"/>
      <c r="ADT129" s="41"/>
      <c r="ADU129" s="41"/>
      <c r="ADV129" s="41"/>
      <c r="ADW129" s="41"/>
      <c r="ADX129" s="41"/>
      <c r="ADY129" s="41"/>
      <c r="ADZ129" s="41"/>
      <c r="AEA129" s="41"/>
      <c r="AEB129" s="41"/>
      <c r="AEC129" s="41"/>
      <c r="AED129" s="41"/>
      <c r="AEE129" s="41"/>
      <c r="AEF129" s="41"/>
      <c r="AEG129" s="41"/>
      <c r="AEH129" s="41"/>
      <c r="AEI129" s="41"/>
      <c r="AEJ129" s="41"/>
      <c r="AEK129" s="41"/>
      <c r="AEL129" s="41"/>
      <c r="AEM129" s="41"/>
      <c r="AEN129" s="41"/>
      <c r="AEO129" s="41"/>
      <c r="AEP129" s="41"/>
      <c r="AEQ129" s="41"/>
      <c r="AER129" s="41"/>
      <c r="AES129" s="41"/>
      <c r="AET129" s="41"/>
      <c r="AEU129" s="41"/>
      <c r="AEV129" s="41"/>
      <c r="AEW129" s="41"/>
      <c r="AEX129" s="41"/>
      <c r="AEY129" s="41"/>
      <c r="AEZ129" s="41"/>
      <c r="AFA129" s="41"/>
      <c r="AFB129" s="41"/>
      <c r="AFC129" s="41"/>
      <c r="AFD129" s="41"/>
      <c r="AFE129" s="41"/>
      <c r="AFF129" s="41"/>
      <c r="AFG129" s="41"/>
      <c r="AFH129" s="41"/>
      <c r="AFI129" s="41"/>
      <c r="AFJ129" s="41"/>
      <c r="AFK129" s="41"/>
      <c r="AFL129" s="41"/>
      <c r="AFM129" s="41"/>
      <c r="AFN129" s="41"/>
      <c r="AFO129" s="41"/>
      <c r="AFP129" s="41"/>
      <c r="AFQ129" s="41"/>
      <c r="AFR129" s="41"/>
      <c r="AFS129" s="41"/>
      <c r="AFT129" s="41"/>
      <c r="AFU129" s="41"/>
      <c r="AFV129" s="41"/>
      <c r="AFW129" s="41"/>
      <c r="AFX129" s="41"/>
      <c r="AFY129" s="41"/>
      <c r="AFZ129" s="41"/>
      <c r="AGA129" s="41"/>
      <c r="AGB129" s="41"/>
      <c r="AGC129" s="41"/>
      <c r="AGD129" s="41"/>
      <c r="AGE129" s="41"/>
      <c r="AGF129" s="41"/>
      <c r="AGG129" s="41"/>
      <c r="AGH129" s="41"/>
      <c r="AGI129" s="41"/>
      <c r="AGJ129" s="41"/>
      <c r="AGK129" s="41"/>
      <c r="AGL129" s="41"/>
      <c r="AGM129" s="41"/>
      <c r="AGN129" s="41"/>
      <c r="AGO129" s="41"/>
      <c r="AGP129" s="41"/>
      <c r="AGQ129" s="41"/>
      <c r="AGR129" s="41"/>
      <c r="AGS129" s="41"/>
      <c r="AGT129" s="41"/>
      <c r="AGU129" s="41"/>
      <c r="AGV129" s="41"/>
      <c r="AGW129" s="41"/>
      <c r="AGX129" s="41"/>
      <c r="AGY129" s="41"/>
      <c r="AGZ129" s="41"/>
      <c r="AHA129" s="41"/>
      <c r="AHB129" s="41"/>
      <c r="AHC129" s="41"/>
      <c r="AHD129" s="41"/>
      <c r="AHE129" s="41"/>
      <c r="AHF129" s="41"/>
      <c r="AHG129" s="41"/>
      <c r="AHH129" s="41"/>
      <c r="AHI129" s="41"/>
      <c r="AHJ129" s="41"/>
      <c r="AHK129" s="41"/>
      <c r="AHL129" s="41"/>
      <c r="AHM129" s="41"/>
      <c r="AHN129" s="41"/>
      <c r="AHO129" s="41"/>
      <c r="AHP129" s="41"/>
      <c r="AHQ129" s="41"/>
      <c r="AHR129" s="41"/>
      <c r="AHS129" s="41"/>
      <c r="AHT129" s="41"/>
      <c r="AHU129" s="41"/>
      <c r="AHV129" s="41"/>
      <c r="AHW129" s="41"/>
      <c r="AHX129" s="41"/>
      <c r="AHY129" s="41"/>
      <c r="AHZ129" s="41"/>
      <c r="AIA129" s="41"/>
      <c r="AIB129" s="41"/>
      <c r="AIC129" s="41"/>
      <c r="AID129" s="41"/>
      <c r="AIE129" s="41"/>
      <c r="AIF129" s="41"/>
      <c r="AIG129" s="41"/>
      <c r="AIH129" s="41"/>
      <c r="AII129" s="41"/>
      <c r="AIJ129" s="41"/>
      <c r="AIK129" s="41"/>
      <c r="AIL129" s="41"/>
      <c r="AIM129" s="41"/>
      <c r="AIN129" s="41"/>
      <c r="AIO129" s="41"/>
      <c r="AIP129" s="41"/>
      <c r="AIQ129" s="41"/>
      <c r="AIR129" s="41"/>
      <c r="AIS129" s="41"/>
      <c r="AIT129" s="41"/>
      <c r="AIU129" s="41"/>
      <c r="AIV129" s="41"/>
      <c r="AIW129" s="41"/>
      <c r="AIX129" s="41"/>
      <c r="AIY129" s="41"/>
      <c r="AIZ129" s="41"/>
      <c r="AJA129" s="41"/>
      <c r="AJB129" s="41"/>
      <c r="AJC129" s="41"/>
      <c r="AJD129" s="41"/>
      <c r="AJE129" s="41"/>
      <c r="AJF129" s="41"/>
      <c r="AJG129" s="41"/>
      <c r="AJH129" s="41"/>
      <c r="AJI129" s="41"/>
      <c r="AJJ129" s="41"/>
      <c r="AJK129" s="41"/>
      <c r="AJL129" s="41"/>
      <c r="AJM129" s="41"/>
      <c r="AJN129" s="41"/>
      <c r="AJO129" s="41"/>
      <c r="AJP129" s="41"/>
      <c r="AJQ129" s="41"/>
      <c r="AJR129" s="41"/>
      <c r="AJS129" s="41"/>
      <c r="AJT129" s="41"/>
      <c r="AJU129" s="41"/>
      <c r="AJV129" s="41"/>
      <c r="AJW129" s="41"/>
      <c r="AJX129" s="41"/>
      <c r="AJY129" s="41"/>
      <c r="AJZ129" s="41"/>
      <c r="AKA129" s="41"/>
      <c r="AKB129" s="41"/>
      <c r="AKC129" s="41"/>
      <c r="AKD129" s="41"/>
      <c r="AKE129" s="41"/>
      <c r="AKF129" s="41"/>
      <c r="AKG129" s="41"/>
      <c r="AKH129" s="41"/>
      <c r="AKI129" s="41"/>
      <c r="AKJ129" s="41"/>
      <c r="AKK129" s="41"/>
      <c r="AKL129" s="41"/>
      <c r="AKM129" s="41"/>
      <c r="AKN129" s="41"/>
      <c r="AKO129" s="41"/>
      <c r="AKP129" s="41"/>
      <c r="AKQ129" s="41"/>
      <c r="AKR129" s="41"/>
      <c r="AKS129" s="41"/>
      <c r="AKT129" s="41"/>
      <c r="AKU129" s="41"/>
      <c r="AKV129" s="41"/>
      <c r="AKW129" s="41"/>
      <c r="AKX129" s="41"/>
      <c r="AKY129" s="41"/>
      <c r="AKZ129" s="41"/>
      <c r="ALA129" s="41"/>
      <c r="ALB129" s="41"/>
      <c r="ALC129" s="41"/>
      <c r="ALD129" s="41"/>
      <c r="ALE129" s="41"/>
      <c r="ALF129" s="41"/>
      <c r="ALG129" s="41"/>
      <c r="ALH129" s="41"/>
      <c r="ALI129" s="41"/>
      <c r="ALJ129" s="41"/>
      <c r="ALK129" s="41"/>
      <c r="ALL129" s="41"/>
      <c r="ALM129" s="41"/>
      <c r="ALN129" s="41"/>
      <c r="ALO129" s="41"/>
      <c r="ALP129" s="41"/>
      <c r="ALQ129" s="41"/>
      <c r="ALR129" s="41"/>
      <c r="ALS129" s="41"/>
      <c r="ALT129" s="41"/>
      <c r="ALU129" s="41"/>
      <c r="ALV129" s="41"/>
      <c r="ALW129" s="41"/>
      <c r="ALX129" s="41"/>
      <c r="ALY129" s="41"/>
      <c r="ALZ129" s="41"/>
      <c r="AMA129" s="41"/>
      <c r="AMB129" s="41"/>
      <c r="AMC129" s="41"/>
      <c r="AMD129" s="41"/>
      <c r="AME129" s="41"/>
      <c r="AMF129" s="41"/>
      <c r="AMG129" s="41"/>
      <c r="AMH129" s="41"/>
      <c r="AMI129" s="41"/>
      <c r="AMJ129" s="41"/>
    </row>
    <row r="130" spans="1:1024" x14ac:dyDescent="0.25">
      <c r="E130" s="157"/>
      <c r="F130" s="33"/>
      <c r="H130" s="254"/>
      <c r="I130" s="224"/>
      <c r="J130" s="224"/>
      <c r="K130" s="225"/>
    </row>
    <row r="131" spans="1:1024" x14ac:dyDescent="0.25">
      <c r="F131" s="33"/>
      <c r="G131" s="254"/>
      <c r="H131" s="254"/>
      <c r="I131" s="223"/>
      <c r="J131" s="224"/>
      <c r="K131" s="225"/>
    </row>
    <row r="132" spans="1:1024" x14ac:dyDescent="0.25">
      <c r="F132" s="159"/>
      <c r="G132" s="158"/>
      <c r="H132" s="252"/>
      <c r="I132" s="226"/>
      <c r="J132" s="227"/>
      <c r="K132" s="225"/>
      <c r="L132" s="185"/>
    </row>
    <row r="133" spans="1:1024" x14ac:dyDescent="0.25">
      <c r="F133" s="160"/>
      <c r="G133" s="161"/>
      <c r="H133" s="251"/>
      <c r="I133" s="228"/>
      <c r="J133" s="227"/>
      <c r="K133" s="229"/>
    </row>
    <row r="134" spans="1:1024" x14ac:dyDescent="0.25">
      <c r="H134" s="251"/>
      <c r="I134" s="1"/>
    </row>
    <row r="135" spans="1:1024" x14ac:dyDescent="0.25">
      <c r="H135" s="251"/>
      <c r="I135" s="1"/>
    </row>
    <row r="136" spans="1:1024" x14ac:dyDescent="0.25">
      <c r="H136" s="250"/>
    </row>
    <row r="137" spans="1:1024" x14ac:dyDescent="0.25"/>
    <row r="138" spans="1:1024" x14ac:dyDescent="0.25"/>
    <row r="139" spans="1:1024" x14ac:dyDescent="0.25"/>
    <row r="140" spans="1:1024" x14ac:dyDescent="0.25"/>
    <row r="141" spans="1:1024" x14ac:dyDescent="0.25"/>
    <row r="142" spans="1:1024" x14ac:dyDescent="0.25"/>
    <row r="143" spans="1:1024" x14ac:dyDescent="0.25"/>
    <row r="144" spans="1:102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</sheetData>
  <mergeCells count="15">
    <mergeCell ref="E122:K122"/>
    <mergeCell ref="C1:H2"/>
    <mergeCell ref="C3:K4"/>
    <mergeCell ref="C26:K27"/>
    <mergeCell ref="C48:I49"/>
    <mergeCell ref="C60:K61"/>
    <mergeCell ref="E22:K22"/>
    <mergeCell ref="B83:B84"/>
    <mergeCell ref="B64:B66"/>
    <mergeCell ref="B95:B97"/>
    <mergeCell ref="B99:B102"/>
    <mergeCell ref="B103:B107"/>
    <mergeCell ref="B85:B87"/>
    <mergeCell ref="B88:B92"/>
    <mergeCell ref="B93:B94"/>
  </mergeCells>
  <conditionalFormatting sqref="B103 B113:B117 B120:B1048576 B1:B64 B88:B93 B95:B101 B69 B71:B85">
    <cfRule type="containsText" dxfId="23" priority="18" operator="containsText" text="TAJ">
      <formula>NOT(ISERROR(SEARCH("TAJ",B1)))</formula>
    </cfRule>
    <cfRule type="containsText" dxfId="22" priority="19" operator="containsText" text="1NÁM">
      <formula>NOT(ISERROR(SEARCH("1NÁM",B1)))</formula>
    </cfRule>
    <cfRule type="containsText" dxfId="21" priority="20" operator="containsText" text="2NÁM">
      <formula>NOT(ISERROR(SEARCH("2NÁM",B1)))</formula>
    </cfRule>
    <cfRule type="containsText" dxfId="20" priority="21" operator="containsText" text="PRIM">
      <formula>NOT(ISERROR(SEARCH("PRIM",B1)))</formula>
    </cfRule>
  </conditionalFormatting>
  <conditionalFormatting sqref="B109:B112">
    <cfRule type="containsText" dxfId="19" priority="30" operator="containsText" text="TAJ">
      <formula>NOT(ISERROR(SEARCH("TAJ",B109)))</formula>
    </cfRule>
    <cfRule type="containsText" dxfId="18" priority="31" operator="containsText" text="1NÁM">
      <formula>NOT(ISERROR(SEARCH("1NÁM",B109)))</formula>
    </cfRule>
    <cfRule type="containsText" dxfId="17" priority="32" operator="containsText" text="2NÁM">
      <formula>NOT(ISERROR(SEARCH("2NÁM",B109)))</formula>
    </cfRule>
    <cfRule type="containsText" dxfId="16" priority="33" operator="containsText" text="PRIM">
      <formula>NOT(ISERROR(SEARCH("PRIM",B109)))</formula>
    </cfRule>
  </conditionalFormatting>
  <conditionalFormatting sqref="B67">
    <cfRule type="containsText" dxfId="15" priority="13" operator="containsText" text="TAJ">
      <formula>NOT(ISERROR(SEARCH("TAJ",B67)))</formula>
    </cfRule>
    <cfRule type="containsText" dxfId="14" priority="14" operator="containsText" text="1NÁM">
      <formula>NOT(ISERROR(SEARCH("1NÁM",B67)))</formula>
    </cfRule>
    <cfRule type="containsText" dxfId="13" priority="15" operator="containsText" text="2NÁM">
      <formula>NOT(ISERROR(SEARCH("2NÁM",B67)))</formula>
    </cfRule>
    <cfRule type="containsText" dxfId="12" priority="16" operator="containsText" text="PRIM">
      <formula>NOT(ISERROR(SEARCH("PRIM",B67)))</formula>
    </cfRule>
  </conditionalFormatting>
  <conditionalFormatting sqref="B68">
    <cfRule type="containsText" dxfId="11" priority="9" operator="containsText" text="TAJ">
      <formula>NOT(ISERROR(SEARCH("TAJ",B68)))</formula>
    </cfRule>
    <cfRule type="containsText" dxfId="10" priority="10" operator="containsText" text="1NÁM">
      <formula>NOT(ISERROR(SEARCH("1NÁM",B68)))</formula>
    </cfRule>
    <cfRule type="containsText" dxfId="9" priority="11" operator="containsText" text="2NÁM">
      <formula>NOT(ISERROR(SEARCH("2NÁM",B68)))</formula>
    </cfRule>
    <cfRule type="containsText" dxfId="8" priority="12" operator="containsText" text="PRIM">
      <formula>NOT(ISERROR(SEARCH("PRIM",B68)))</formula>
    </cfRule>
  </conditionalFormatting>
  <conditionalFormatting sqref="B70">
    <cfRule type="containsText" dxfId="7" priority="5" operator="containsText" text="TAJ">
      <formula>NOT(ISERROR(SEARCH("TAJ",B70)))</formula>
    </cfRule>
    <cfRule type="containsText" dxfId="6" priority="6" operator="containsText" text="1NÁM">
      <formula>NOT(ISERROR(SEARCH("1NÁM",B70)))</formula>
    </cfRule>
    <cfRule type="containsText" dxfId="5" priority="7" operator="containsText" text="2NÁM">
      <formula>NOT(ISERROR(SEARCH("2NÁM",B70)))</formula>
    </cfRule>
    <cfRule type="containsText" dxfId="4" priority="8" operator="containsText" text="PRIM">
      <formula>NOT(ISERROR(SEARCH("PRIM",B70)))</formula>
    </cfRule>
  </conditionalFormatting>
  <conditionalFormatting sqref="B108">
    <cfRule type="containsText" dxfId="3" priority="1" operator="containsText" text="TAJ">
      <formula>NOT(ISERROR(SEARCH("TAJ",B108)))</formula>
    </cfRule>
    <cfRule type="containsText" dxfId="2" priority="2" operator="containsText" text="1NÁM">
      <formula>NOT(ISERROR(SEARCH("1NÁM",B108)))</formula>
    </cfRule>
    <cfRule type="containsText" dxfId="1" priority="3" operator="containsText" text="2NÁM">
      <formula>NOT(ISERROR(SEARCH("2NÁM",B108)))</formula>
    </cfRule>
    <cfRule type="containsText" dxfId="0" priority="4" operator="containsText" text="PRIM">
      <formula>NOT(ISERROR(SEARCH("PRIM",B108)))</formula>
    </cfRule>
  </conditionalFormatting>
  <printOptions horizontalCentered="1" verticalCentered="1"/>
  <pageMargins left="0.25" right="0.25" top="0.75" bottom="0.75" header="0.3" footer="0.3"/>
  <pageSetup paperSize="8" scale="50" firstPageNumber="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Mareš Jan (Ekonom)</dc:creator>
  <dc:description/>
  <cp:lastModifiedBy>Matějková Romana</cp:lastModifiedBy>
  <cp:revision>5</cp:revision>
  <cp:lastPrinted>2025-10-08T09:00:41Z</cp:lastPrinted>
  <dcterms:created xsi:type="dcterms:W3CDTF">2013-09-18T06:48:31Z</dcterms:created>
  <dcterms:modified xsi:type="dcterms:W3CDTF">2025-11-19T13:38:59Z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